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35" windowHeight="11970" tabRatio="626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  <sheet name="Прил№3 к прогр" sheetId="6" r:id="rId5"/>
  </sheets>
  <externalReferences>
    <externalReference r:id="rId6"/>
  </externalReferences>
  <definedNames>
    <definedName name="_xlnm.Print_Area" localSheetId="0">'Прил№1 к паспорту'!$A$1:$J$39</definedName>
    <definedName name="_xlnm.Print_Area" localSheetId="2">'Прил№1 к прогр'!$A$1:$L$31</definedName>
    <definedName name="_xlnm.Print_Area" localSheetId="1">'Прил№2 к паспорту'!$A$1:$Q$15</definedName>
    <definedName name="_xlnm.Print_Area" localSheetId="3">'Прил№2 к прогр'!$A$1:$G$31</definedName>
    <definedName name="_xlnm.Print_Area" localSheetId="4">'Прил№3 к прогр'!$A$1:$K$28</definedName>
  </definedNames>
  <calcPr calcId="145621"/>
</workbook>
</file>

<file path=xl/calcChain.xml><?xml version="1.0" encoding="utf-8"?>
<calcChain xmlns="http://schemas.openxmlformats.org/spreadsheetml/2006/main">
  <c r="E13" i="5" l="1"/>
  <c r="F13" i="5"/>
  <c r="E14" i="5"/>
  <c r="F14" i="5"/>
  <c r="D14" i="5"/>
  <c r="E18" i="5"/>
  <c r="F18" i="5"/>
  <c r="E19" i="5"/>
  <c r="F19" i="5"/>
  <c r="D19" i="5"/>
  <c r="J17" i="4"/>
  <c r="K17" i="4"/>
  <c r="L19" i="4"/>
  <c r="J10" i="4" l="1"/>
  <c r="K10" i="4"/>
  <c r="E7" i="5" l="1"/>
  <c r="F7" i="5"/>
  <c r="D7" i="5"/>
  <c r="E23" i="5"/>
  <c r="E8" i="5" s="1"/>
  <c r="F23" i="5"/>
  <c r="E24" i="5"/>
  <c r="F24" i="5"/>
  <c r="E29" i="5"/>
  <c r="F29" i="5"/>
  <c r="D29" i="5"/>
  <c r="J27" i="4"/>
  <c r="K27" i="4"/>
  <c r="I27" i="4"/>
  <c r="L28" i="4"/>
  <c r="L26" i="4"/>
  <c r="L25" i="4"/>
  <c r="I24" i="4"/>
  <c r="L24" i="4" s="1"/>
  <c r="I23" i="4"/>
  <c r="L23" i="4" s="1"/>
  <c r="K22" i="4"/>
  <c r="J22" i="4"/>
  <c r="L21" i="4"/>
  <c r="I20" i="4"/>
  <c r="L18" i="4"/>
  <c r="I16" i="4"/>
  <c r="D13" i="5" s="1"/>
  <c r="L15" i="4"/>
  <c r="L14" i="4"/>
  <c r="L13" i="4"/>
  <c r="L12" i="4"/>
  <c r="L11" i="4"/>
  <c r="D18" i="5" l="1"/>
  <c r="I17" i="4"/>
  <c r="D24" i="5"/>
  <c r="K9" i="4"/>
  <c r="F9" i="5"/>
  <c r="E9" i="5"/>
  <c r="L16" i="4"/>
  <c r="I10" i="4"/>
  <c r="F8" i="5"/>
  <c r="J9" i="4"/>
  <c r="J8" i="4" s="1"/>
  <c r="D8" i="5"/>
  <c r="D23" i="5"/>
  <c r="D20" i="5" s="1"/>
  <c r="D9" i="5"/>
  <c r="L27" i="4"/>
  <c r="K8" i="4"/>
  <c r="I22" i="4"/>
  <c r="L22" i="4" s="1"/>
  <c r="L17" i="4"/>
  <c r="L20" i="4"/>
  <c r="I9" i="4" l="1"/>
  <c r="I8" i="4" s="1"/>
  <c r="L10" i="4"/>
  <c r="L8" i="4" l="1"/>
  <c r="L9" i="4"/>
  <c r="E25" i="5" l="1"/>
  <c r="F25" i="5"/>
  <c r="D25" i="5"/>
  <c r="E20" i="5"/>
  <c r="F20" i="5"/>
  <c r="E15" i="5"/>
  <c r="F15" i="5"/>
  <c r="D15" i="5"/>
  <c r="D5" i="5" l="1"/>
  <c r="E10" i="5"/>
  <c r="F5" i="5"/>
  <c r="F10" i="5"/>
  <c r="D10" i="5"/>
  <c r="E5" i="5" l="1"/>
  <c r="G25" i="5"/>
  <c r="G26" i="5"/>
  <c r="G27" i="5"/>
  <c r="G28" i="5"/>
  <c r="G29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5" i="5"/>
</calcChain>
</file>

<file path=xl/sharedStrings.xml><?xml version="1.0" encoding="utf-8"?>
<sst xmlns="http://schemas.openxmlformats.org/spreadsheetml/2006/main" count="286" uniqueCount="133">
  <si>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</si>
  <si>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</si>
  <si>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</si>
  <si>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</si>
  <si>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</si>
  <si>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</si>
  <si>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</si>
  <si>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</si>
  <si>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</si>
  <si>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</si>
  <si>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</si>
  <si>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1.3.</t>
  </si>
  <si>
    <t>1.3.1.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</si>
  <si>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</si>
  <si>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</si>
  <si>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</si>
  <si>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</si>
  <si>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</si>
  <si>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</si>
  <si>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</si>
  <si>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ГРБС</t>
  </si>
  <si>
    <t>ГРБС</t>
  </si>
  <si>
    <t>ЦСР</t>
  </si>
  <si>
    <t>ВР</t>
  </si>
  <si>
    <t>Муниципальная программа</t>
  </si>
  <si>
    <t>Х</t>
  </si>
  <si>
    <t>Расходы (тыс. руб.), годы</t>
  </si>
  <si>
    <t>Подпрограмма 3</t>
  </si>
  <si>
    <t>Подпрограмма 4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</si>
  <si>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</si>
  <si>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</si>
  <si>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</si>
  <si>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</si>
  <si>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</si>
  <si>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</si>
  <si>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</si>
  <si>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районный бюджет 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</si>
  <si>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</si>
  <si>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</si>
  <si>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</si>
  <si>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</si>
  <si>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Наименование услуги, показателя объема услуги (работы)</t>
  </si>
  <si>
    <t>Значение показателя объема услуги (работы)</t>
  </si>
  <si>
    <t>Расходы районного бюджета на оказание (выполнение) муниципальной услуги (работы), тыс. руб.</t>
  </si>
  <si>
    <t xml:space="preserve">Прогноз сводных показателей муниципальных заданий </t>
  </si>
  <si>
    <t>1.4.</t>
  </si>
  <si>
    <t>1.4.1.</t>
  </si>
  <si>
    <t>чел.</t>
  </si>
  <si>
    <t>ведомственная отчетность</t>
  </si>
  <si>
    <t>%</t>
  </si>
  <si>
    <t>Начальник отдела культуры и молодежной политики                                                                                                                                                                                                    О.В. Климанова</t>
  </si>
  <si>
    <t>Приложение № 2                                              к муниципальной программе Балахтинского района "Развитие культуры"</t>
  </si>
  <si>
    <t>058</t>
  </si>
  <si>
    <t>Итого на 2019-2021</t>
  </si>
  <si>
    <t>Рз Пр</t>
  </si>
  <si>
    <t>Итого 2019-2021</t>
  </si>
  <si>
    <t>Обеспечение деятельности оказание услуг подведомственных учреждений</t>
  </si>
  <si>
    <t>Начальник отдела культуры и молодежной политики                                                                                                                                                                            О.В. Климанова</t>
  </si>
  <si>
    <t xml:space="preserve">Приложение № 1 
к Паспорту муниципальной программы Балахтинского района "Молодежь Балахтинского района в XXI веке"
</t>
  </si>
  <si>
    <t xml:space="preserve">Цель 1 "Создание условий для потенциала молодежи и его реализации в интересах развития Балахтинского района"   </t>
  </si>
  <si>
    <t>Удельный вес молодых граждан проживающих в Балахтинском районе вовлеченных в социально-экономические молодежные проекты к общему количеству молодых граждан проживающих в Балахтинском районе</t>
  </si>
  <si>
    <t>Удельный вес молодых граждан проживающих в Балахтинском районе являющихся членами или участниками патриотических объединений Балахтинского района участниками клубов патриотического воспитания территорий Балахтинского района прошедших подготовку к военной службе в Вооруженных Силах Российской Федерации в их общей численности</t>
  </si>
  <si>
    <t>Удельный вес молодых граждан вовлеченных в культурно-массовые мероприятия</t>
  </si>
  <si>
    <t>Количество благо получателей - граждан проживающих в Балахтинском районе получающих безвозмездные услуги от участия в молодежных социально - экономических проектах</t>
  </si>
  <si>
    <t xml:space="preserve">Задача 1 "Создание условий успешной социализации и эффективной самореализации молодежи Балахтинского района"  </t>
  </si>
  <si>
    <t>Подпрограмма 1 "Вовлечение молодежи Балахтинского района в социальную практику"</t>
  </si>
  <si>
    <t xml:space="preserve">Задача 2 "Создание условий для развития системы патриотического воспитания молодежи Балахтинского района"   </t>
  </si>
  <si>
    <t>Подпрограмма 2 "Патриотическое воспитание молодежи Балахтинского района"</t>
  </si>
  <si>
    <t xml:space="preserve">Задача 3 "Развитие молодежного центра как инфраструктурного объекта Балахтинского района обеспечивающего реализацию основных направлений молодежной политики Красноярского края"  </t>
  </si>
  <si>
    <t>Подпрограмма 3 "Развитие Балахтинского молодежного центра"</t>
  </si>
  <si>
    <t>Задача 4 "Создание благоприятных условий для развития социально - ориентированных некоммерческих организаций на территории Балахтинского района"</t>
  </si>
  <si>
    <t>Подпрограмма 4 "Развитие ресурсного центра Балахтинского района"</t>
  </si>
  <si>
    <t>Начальник отдела культуры и молодежной политики                                                                                                                        О.В. Климанова</t>
  </si>
  <si>
    <t xml:space="preserve">Приложение № 2
к Паспорту муниципальной программы Балахтинского района "Молодежь Балахтинского района в XXI веке"
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</si>
  <si>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</si>
  <si>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Наименование программы, подпрограммы</t>
  </si>
  <si>
    <t>Код бюджетной классификации</t>
  </si>
  <si>
    <t>всего расходное обязательство по программе</t>
  </si>
  <si>
    <t>Отдел культуры, спорта, туризма  и молодежной политики  администрации Балахтинского района</t>
  </si>
  <si>
    <t>0707</t>
  </si>
  <si>
    <t>0510007710</t>
  </si>
  <si>
    <t>0510000950</t>
  </si>
  <si>
    <t>0510000960</t>
  </si>
  <si>
    <t>0510007720</t>
  </si>
  <si>
    <t>05100S7720</t>
  </si>
  <si>
    <t>0510074560</t>
  </si>
  <si>
    <t>всего расходное обязательство по подпрограмме</t>
  </si>
  <si>
    <t>0520074540</t>
  </si>
  <si>
    <t>0520074560</t>
  </si>
  <si>
    <t>05200S4540</t>
  </si>
  <si>
    <t>0530074560</t>
  </si>
  <si>
    <t>0530000650</t>
  </si>
  <si>
    <t>0530010470</t>
  </si>
  <si>
    <t>0530010430</t>
  </si>
  <si>
    <t xml:space="preserve">
Приложение № 1 
к  муниципальной  программе "Моложежь Балахтинского района в XXI веке"
</t>
  </si>
  <si>
    <t>Развитие Балахтинского молодежного центра</t>
  </si>
  <si>
    <t>Развитие ресурсного центра Балахтинского района</t>
  </si>
  <si>
    <t>0540000650</t>
  </si>
  <si>
    <t>Патриотическое воспитание молодежи Балахтинского района</t>
  </si>
  <si>
    <t>Вовлечение молодежи Балахтинского района в социальную практику</t>
  </si>
  <si>
    <t>Молодежь Балахтинского района в XXI веке</t>
  </si>
  <si>
    <t>Начальник отдела культуры и молодежной политики                                                                                                    О.В. Климанова</t>
  </si>
  <si>
    <t>Приложение № 3                                                                             к муниципальной программе Балахтинского района "Маладежь Балахтинского района в XXI веке"</t>
  </si>
  <si>
    <t>05200S4560</t>
  </si>
  <si>
    <t>Удельный вес молодых граждан, проживающих в Балахтинском районе, вовлеченных в социально-экономические, молодежные проекты, к общему количеству молодых граждан, проживающих в Балахтинском районе</t>
  </si>
  <si>
    <t>Количество проектов, реализуемых молодежью района</t>
  </si>
  <si>
    <t>ед.</t>
  </si>
  <si>
    <t xml:space="preserve">Количество трудоустроенных молодых людей </t>
  </si>
  <si>
    <t>Количество молодых людей вовлеченных в добровольческую и волонтерскую деятельность</t>
  </si>
  <si>
    <t>Количество благо получателей - граждан, проживающих в Балахтинском районе, получающих безвозмездные услуги от добровольческой и волонтерской деятельности</t>
  </si>
  <si>
    <t>Удельный вес молодых граждан, проживающих в Балахтинском районе, являющихся членами или участниками клубов патриотической направленности, прошедших подготовку к военной службе в Вооружонных Силах Российской Федерации, в их общей численности</t>
  </si>
  <si>
    <t>Количество военно-патриотических, военно-технических, военно-спортивных клубов и объединений в Балахтинском районе</t>
  </si>
  <si>
    <t>Удельный вес молодых граждан, проживающих в балахтинском районе, участников патриотических мероприятий</t>
  </si>
  <si>
    <t>Удельный вес молодых людей, вовлеченных в организацию и проведение мероприятий по профилактике негативных проявлений, в молодежной среде</t>
  </si>
  <si>
    <t>Удельный вес молодых граждан, вовлеченных в культурно-массовые мероприятия</t>
  </si>
  <si>
    <t>Количество участников образовательных мероприятий, направленных на повышение профессиональных компетенций в сфере молодежной политики</t>
  </si>
  <si>
    <t>Кколичество активистов, организаторов и участников проектов и мероприятий Молодежного центра и краевых инфраструктурных проектов</t>
  </si>
  <si>
    <t>Количество клубов и объединений творческой, спортивной и досуговой направленности</t>
  </si>
  <si>
    <t>Количества партнеров и спонсоров, со организаторов мероприятий и проектов для подростков и молодежи</t>
  </si>
  <si>
    <t>Количество молодых людей, участников медиа-проектов</t>
  </si>
  <si>
    <t>Количество публикаций и видеосюжетов в социальных сетях и СМИ</t>
  </si>
  <si>
    <t xml:space="preserve">Количество благо получателей-граждан, проживающих в Балахтинском районе, получающих безвозмездные услуги от участия в молодежных социально-экономических проектах </t>
  </si>
  <si>
    <t>Количество пользователей ресурсами привлекаемых специалистов и технического сопровождения для развития НКО и грантовой практики</t>
  </si>
  <si>
    <t>Количество семинаров, мастер-классов, тренингов, консультаций узких специалистов</t>
  </si>
  <si>
    <t>Количество привлеченных грантов и субсидий</t>
  </si>
  <si>
    <t>Работа 1. 1.Организауия досуга детей, подростков и молодежи</t>
  </si>
  <si>
    <t>Рабрта 1. 2. Организация мероприятий, направленных на профилактику асоциального и деструктивного поведения подростков и молодежи, поддержке детей и молодежи, находящейся в социально-опасном положении</t>
  </si>
  <si>
    <t>Показатель объема услуги: количество мероприятий</t>
  </si>
  <si>
    <t>Показатель объема услуги: количество общественных объединений</t>
  </si>
  <si>
    <t>Рабрта 1. 3. Организация мероприятий в сфере молодежной политики, напраленных на формирование системы развития талантливой и инициативной молодежи, создание условий для саморализации подростков и молодежи, развитие творческогоБ профессионального, интеликтуального потенциалов подростков и молодежи</t>
  </si>
  <si>
    <t>Работа 2. 1. Организация мероприятий в сфере молодежной политики, направленных на гражданское и патриотическое воспитание молодежи, воспитание талерантности в молодежной среде, формирование правовых, культурных и нравственных ценностей среди молодежи</t>
  </si>
  <si>
    <t>Работа 3.1. 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</si>
  <si>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Начальник отдела культуры и молодежной политики                                                                                                             О.В.Климанова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</si>
</sst>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10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5;&#1088;&#1072;&#1084;&#1084;&#1099;%202018-2020\&#1055;&#1088;&#1086;&#1075;&#1088;&#1072;&#1084;&#1084;&#1072;%20&#1052;&#1086;&#1083;&#1086;&#1076;&#1077;&#1078;&#1100;%202018-2020\&#1052;&#1091;&#1085;.&#1087;&#1088;&#1086;&#1075;&#1088;&#1072;&#1084;&#1084;&#1072;%20&#8470;791%20&#1089;%20&#1080;&#1079;&#1084;&#1077;&#1085;&#1077;&#1085;&#1080;&#1103;&#1084;&#1080;\301%20&#1086;&#1090;%2007.05.2018\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ресурсное обеспечение"/>
      <sheetName val="ПП1"/>
      <sheetName val="ПП2"/>
      <sheetName val="ПП4"/>
      <sheetName val="ПП3"/>
    </sheetNames>
    <sheetDataSet>
      <sheetData sheetId="0"/>
      <sheetData sheetId="1"/>
      <sheetData sheetId="2">
        <row r="19">
          <cell r="J19">
            <v>172.4</v>
          </cell>
        </row>
      </sheetData>
      <sheetData sheetId="3">
        <row r="19">
          <cell r="J19">
            <v>187</v>
          </cell>
        </row>
      </sheetData>
      <sheetData sheetId="4"/>
      <sheetData sheetId="5">
        <row r="10">
          <cell r="I10">
            <v>26.1</v>
          </cell>
        </row>
        <row r="15">
          <cell r="I15">
            <v>3126.8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="90" zoomScaleNormal="100" zoomScaleSheetLayoutView="90" workbookViewId="0">
      <selection activeCell="E48" sqref="E48"/>
    </sheetView>
  </sheetViews>
  <sheetFormatPr defaultRowHeight="15" x14ac:dyDescent="0.25"/>
  <cols>
    <col min="1" max="1" width="6.5703125" style="4" customWidth="1"/>
    <col min="2" max="2" width="55.85546875" style="4" customWidth="1"/>
    <col min="3" max="3" width="10.28515625" style="4" customWidth="1"/>
    <col min="4" max="4" width="8.42578125" style="4" customWidth="1"/>
    <col min="5" max="5" width="13.140625" style="4" customWidth="1"/>
    <col min="6" max="6" width="12.85546875" style="4" customWidth="1"/>
    <col min="7" max="7" width="12.7109375" style="4" customWidth="1"/>
    <col min="8" max="8" width="13.42578125" style="4" customWidth="1"/>
    <col min="9" max="10" width="13.140625" style="4" customWidth="1"/>
    <col min="11" max="16384" width="9.140625" style="4"/>
  </cols>
  <sheetData>
    <row r="1" spans="1:10" ht="67.5" customHeight="1" x14ac:dyDescent="0.25">
      <c r="H1" s="69" t="s">
        <v>58</v>
      </c>
      <c r="I1" s="70"/>
      <c r="J1" s="70"/>
    </row>
    <row r="2" spans="1:10" ht="25.5" customHeight="1" x14ac:dyDescent="0.3">
      <c r="A2" s="68" t="s">
        <v>13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5" customHeight="1" x14ac:dyDescent="0.25"/>
    <row r="4" spans="1:10" ht="60" customHeight="1" x14ac:dyDescent="0.25">
      <c r="A4" s="3" t="s">
        <v>1</v>
      </c>
      <c r="B4" s="3" t="s">
        <v>2</v>
      </c>
      <c r="C4" s="3" t="s">
        <v>3</v>
      </c>
      <c r="D4" s="3" t="s">
        <v>0</v>
      </c>
      <c r="E4" s="3" t="s">
        <v>4</v>
      </c>
      <c r="F4" s="57">
        <v>2017</v>
      </c>
      <c r="G4" s="57">
        <v>2018</v>
      </c>
      <c r="H4" s="57">
        <v>2019</v>
      </c>
      <c r="I4" s="57">
        <v>2020</v>
      </c>
      <c r="J4" s="57">
        <v>2021</v>
      </c>
    </row>
    <row r="5" spans="1:10" ht="16.5" customHeight="1" x14ac:dyDescent="0.25">
      <c r="A5" s="11">
        <v>1</v>
      </c>
      <c r="B5" s="71" t="s">
        <v>59</v>
      </c>
      <c r="C5" s="72"/>
      <c r="D5" s="72"/>
      <c r="E5" s="72"/>
      <c r="F5" s="72"/>
      <c r="G5" s="72"/>
      <c r="H5" s="72"/>
      <c r="I5" s="72"/>
      <c r="J5" s="73"/>
    </row>
    <row r="6" spans="1:10" s="7" customFormat="1" ht="60.75" customHeight="1" x14ac:dyDescent="0.25">
      <c r="A6" s="11"/>
      <c r="B6" s="17" t="s">
        <v>60</v>
      </c>
      <c r="C6" s="11" t="s">
        <v>49</v>
      </c>
      <c r="D6" s="60">
        <v>0.3</v>
      </c>
      <c r="E6" s="10" t="s">
        <v>48</v>
      </c>
      <c r="F6" s="45">
        <v>48</v>
      </c>
      <c r="G6" s="45">
        <v>52</v>
      </c>
      <c r="H6" s="45">
        <v>60</v>
      </c>
      <c r="I6" s="45">
        <v>67</v>
      </c>
      <c r="J6" s="45">
        <v>72</v>
      </c>
    </row>
    <row r="7" spans="1:10" s="7" customFormat="1" ht="111.75" customHeight="1" x14ac:dyDescent="0.25">
      <c r="A7" s="11"/>
      <c r="B7" s="16" t="s">
        <v>61</v>
      </c>
      <c r="C7" s="11" t="s">
        <v>49</v>
      </c>
      <c r="D7" s="60">
        <v>0.2</v>
      </c>
      <c r="E7" s="10" t="s">
        <v>48</v>
      </c>
      <c r="F7" s="45">
        <v>30</v>
      </c>
      <c r="G7" s="45">
        <v>35</v>
      </c>
      <c r="H7" s="45">
        <v>45</v>
      </c>
      <c r="I7" s="45">
        <v>50</v>
      </c>
      <c r="J7" s="45">
        <v>60</v>
      </c>
    </row>
    <row r="8" spans="1:10" s="12" customFormat="1" ht="33" customHeight="1" x14ac:dyDescent="0.25">
      <c r="A8" s="11"/>
      <c r="B8" s="17" t="s">
        <v>62</v>
      </c>
      <c r="C8" s="11" t="s">
        <v>49</v>
      </c>
      <c r="D8" s="60">
        <v>0.3</v>
      </c>
      <c r="E8" s="10" t="s">
        <v>48</v>
      </c>
      <c r="F8" s="45">
        <v>45</v>
      </c>
      <c r="G8" s="45">
        <v>50</v>
      </c>
      <c r="H8" s="45">
        <v>55</v>
      </c>
      <c r="I8" s="45">
        <v>58</v>
      </c>
      <c r="J8" s="45">
        <v>60</v>
      </c>
    </row>
    <row r="9" spans="1:10" s="12" customFormat="1" ht="64.5" customHeight="1" x14ac:dyDescent="0.25">
      <c r="A9" s="11"/>
      <c r="B9" s="19" t="s">
        <v>63</v>
      </c>
      <c r="C9" s="11" t="s">
        <v>47</v>
      </c>
      <c r="D9" s="60">
        <v>0.2</v>
      </c>
      <c r="E9" s="22" t="s">
        <v>48</v>
      </c>
      <c r="F9" s="52">
        <v>1500</v>
      </c>
      <c r="G9" s="20">
        <v>1700</v>
      </c>
      <c r="H9" s="52">
        <v>1800</v>
      </c>
      <c r="I9" s="52">
        <v>1900</v>
      </c>
      <c r="J9" s="52">
        <v>2000</v>
      </c>
    </row>
    <row r="10" spans="1:10" ht="17.25" customHeight="1" x14ac:dyDescent="0.25">
      <c r="A10" s="14" t="s">
        <v>7</v>
      </c>
      <c r="B10" s="65" t="s">
        <v>64</v>
      </c>
      <c r="C10" s="66"/>
      <c r="D10" s="66"/>
      <c r="E10" s="66"/>
      <c r="F10" s="66"/>
      <c r="G10" s="66"/>
      <c r="H10" s="66"/>
      <c r="I10" s="66"/>
      <c r="J10" s="67"/>
    </row>
    <row r="11" spans="1:10" ht="17.25" customHeight="1" x14ac:dyDescent="0.25">
      <c r="A11" s="15" t="s">
        <v>8</v>
      </c>
      <c r="B11" s="65" t="s">
        <v>65</v>
      </c>
      <c r="C11" s="66"/>
      <c r="D11" s="66"/>
      <c r="E11" s="66"/>
      <c r="F11" s="66"/>
      <c r="G11" s="66"/>
      <c r="H11" s="66"/>
      <c r="I11" s="66"/>
      <c r="J11" s="67"/>
    </row>
    <row r="12" spans="1:10" ht="78.75" x14ac:dyDescent="0.25">
      <c r="A12" s="11"/>
      <c r="B12" s="19" t="s">
        <v>104</v>
      </c>
      <c r="C12" s="45" t="s">
        <v>49</v>
      </c>
      <c r="D12" s="1">
        <v>0.3</v>
      </c>
      <c r="E12" s="13" t="s">
        <v>48</v>
      </c>
      <c r="F12" s="45">
        <v>48</v>
      </c>
      <c r="G12" s="45">
        <v>52</v>
      </c>
      <c r="H12" s="45">
        <v>60</v>
      </c>
      <c r="I12" s="45">
        <v>67</v>
      </c>
      <c r="J12" s="45">
        <v>72</v>
      </c>
    </row>
    <row r="13" spans="1:10" s="12" customFormat="1" ht="31.5" x14ac:dyDescent="0.25">
      <c r="A13" s="11"/>
      <c r="B13" s="50" t="s">
        <v>105</v>
      </c>
      <c r="C13" s="45" t="s">
        <v>106</v>
      </c>
      <c r="D13" s="9">
        <v>0.2</v>
      </c>
      <c r="E13" s="13" t="s">
        <v>48</v>
      </c>
      <c r="F13" s="45">
        <v>20</v>
      </c>
      <c r="G13" s="45">
        <v>23</v>
      </c>
      <c r="H13" s="45">
        <v>27</v>
      </c>
      <c r="I13" s="45">
        <v>31</v>
      </c>
      <c r="J13" s="45">
        <v>35</v>
      </c>
    </row>
    <row r="14" spans="1:10" s="49" customFormat="1" ht="25.5" x14ac:dyDescent="0.25">
      <c r="A14" s="47"/>
      <c r="B14" s="53" t="s">
        <v>107</v>
      </c>
      <c r="C14" s="45" t="s">
        <v>106</v>
      </c>
      <c r="D14" s="9">
        <v>0.2</v>
      </c>
      <c r="E14" s="48" t="s">
        <v>48</v>
      </c>
      <c r="F14" s="45">
        <v>150</v>
      </c>
      <c r="G14" s="45">
        <v>160</v>
      </c>
      <c r="H14" s="45">
        <v>175</v>
      </c>
      <c r="I14" s="45">
        <v>185</v>
      </c>
      <c r="J14" s="45">
        <v>200</v>
      </c>
    </row>
    <row r="15" spans="1:10" s="12" customFormat="1" ht="31.5" x14ac:dyDescent="0.25">
      <c r="A15" s="11"/>
      <c r="B15" s="53" t="s">
        <v>108</v>
      </c>
      <c r="C15" s="45" t="s">
        <v>106</v>
      </c>
      <c r="D15" s="9">
        <v>0.2</v>
      </c>
      <c r="E15" s="13" t="s">
        <v>48</v>
      </c>
      <c r="F15" s="45">
        <v>150</v>
      </c>
      <c r="G15" s="45">
        <v>170</v>
      </c>
      <c r="H15" s="45">
        <v>180</v>
      </c>
      <c r="I15" s="45">
        <v>190</v>
      </c>
      <c r="J15" s="45">
        <v>200</v>
      </c>
    </row>
    <row r="16" spans="1:10" ht="63" x14ac:dyDescent="0.25">
      <c r="A16" s="11"/>
      <c r="B16" s="19" t="s">
        <v>109</v>
      </c>
      <c r="C16" s="45" t="s">
        <v>47</v>
      </c>
      <c r="D16" s="1">
        <v>0.1</v>
      </c>
      <c r="E16" s="54" t="s">
        <v>48</v>
      </c>
      <c r="F16" s="45">
        <v>1500</v>
      </c>
      <c r="G16" s="45">
        <v>1700</v>
      </c>
      <c r="H16" s="45">
        <v>2200</v>
      </c>
      <c r="I16" s="45">
        <v>2700</v>
      </c>
      <c r="J16" s="45">
        <v>3000</v>
      </c>
    </row>
    <row r="17" spans="1:10" ht="18" customHeight="1" x14ac:dyDescent="0.25">
      <c r="A17" s="14" t="s">
        <v>9</v>
      </c>
      <c r="B17" s="65" t="s">
        <v>66</v>
      </c>
      <c r="C17" s="66"/>
      <c r="D17" s="66"/>
      <c r="E17" s="66"/>
      <c r="F17" s="66"/>
      <c r="G17" s="66"/>
      <c r="H17" s="66"/>
      <c r="I17" s="66"/>
      <c r="J17" s="67"/>
    </row>
    <row r="18" spans="1:10" ht="16.5" customHeight="1" x14ac:dyDescent="0.25">
      <c r="A18" s="11" t="s">
        <v>10</v>
      </c>
      <c r="B18" s="65" t="s">
        <v>67</v>
      </c>
      <c r="C18" s="66"/>
      <c r="D18" s="66"/>
      <c r="E18" s="66"/>
      <c r="F18" s="66"/>
      <c r="G18" s="66"/>
      <c r="H18" s="66"/>
      <c r="I18" s="66"/>
      <c r="J18" s="67"/>
    </row>
    <row r="19" spans="1:10" ht="94.5" x14ac:dyDescent="0.25">
      <c r="A19" s="11"/>
      <c r="B19" s="19" t="s">
        <v>110</v>
      </c>
      <c r="C19" s="45" t="s">
        <v>49</v>
      </c>
      <c r="D19" s="11">
        <v>0.1</v>
      </c>
      <c r="E19" s="10" t="s">
        <v>48</v>
      </c>
      <c r="F19" s="45">
        <v>30</v>
      </c>
      <c r="G19" s="45">
        <v>35</v>
      </c>
      <c r="H19" s="45">
        <v>45</v>
      </c>
      <c r="I19" s="45">
        <v>50</v>
      </c>
      <c r="J19" s="45">
        <v>60</v>
      </c>
    </row>
    <row r="20" spans="1:10" s="49" customFormat="1" ht="47.25" x14ac:dyDescent="0.25">
      <c r="A20" s="47"/>
      <c r="B20" s="50" t="s">
        <v>111</v>
      </c>
      <c r="C20" s="45" t="s">
        <v>106</v>
      </c>
      <c r="D20" s="47">
        <v>0.1</v>
      </c>
      <c r="E20" s="46" t="s">
        <v>48</v>
      </c>
      <c r="F20" s="45">
        <v>13</v>
      </c>
      <c r="G20" s="45">
        <v>14</v>
      </c>
      <c r="H20" s="45">
        <v>16</v>
      </c>
      <c r="I20" s="45">
        <v>17</v>
      </c>
      <c r="J20" s="45">
        <v>18</v>
      </c>
    </row>
    <row r="21" spans="1:10" s="12" customFormat="1" ht="47.25" x14ac:dyDescent="0.25">
      <c r="A21" s="11"/>
      <c r="B21" s="50" t="s">
        <v>112</v>
      </c>
      <c r="C21" s="45" t="s">
        <v>49</v>
      </c>
      <c r="D21" s="11">
        <v>0.3</v>
      </c>
      <c r="E21" s="10" t="s">
        <v>48</v>
      </c>
      <c r="F21" s="45">
        <v>71</v>
      </c>
      <c r="G21" s="45">
        <v>75</v>
      </c>
      <c r="H21" s="45">
        <v>80</v>
      </c>
      <c r="I21" s="45">
        <v>85</v>
      </c>
      <c r="J21" s="45">
        <v>90</v>
      </c>
    </row>
    <row r="22" spans="1:10" ht="63" x14ac:dyDescent="0.25">
      <c r="A22" s="11"/>
      <c r="B22" s="19" t="s">
        <v>113</v>
      </c>
      <c r="C22" s="45" t="s">
        <v>49</v>
      </c>
      <c r="D22" s="11">
        <v>0.5</v>
      </c>
      <c r="E22" s="10" t="s">
        <v>48</v>
      </c>
      <c r="F22" s="45">
        <v>20</v>
      </c>
      <c r="G22" s="45">
        <v>25</v>
      </c>
      <c r="H22" s="45">
        <v>30</v>
      </c>
      <c r="I22" s="45">
        <v>40</v>
      </c>
      <c r="J22" s="45">
        <v>50</v>
      </c>
    </row>
    <row r="23" spans="1:10" ht="17.25" customHeight="1" x14ac:dyDescent="0.25">
      <c r="A23" s="14" t="s">
        <v>11</v>
      </c>
      <c r="B23" s="65" t="s">
        <v>68</v>
      </c>
      <c r="C23" s="66"/>
      <c r="D23" s="66"/>
      <c r="E23" s="66"/>
      <c r="F23" s="66"/>
      <c r="G23" s="66"/>
      <c r="H23" s="66"/>
      <c r="I23" s="66"/>
      <c r="J23" s="67"/>
    </row>
    <row r="24" spans="1:10" ht="17.25" customHeight="1" x14ac:dyDescent="0.25">
      <c r="A24" s="11" t="s">
        <v>12</v>
      </c>
      <c r="B24" s="65" t="s">
        <v>69</v>
      </c>
      <c r="C24" s="66"/>
      <c r="D24" s="66"/>
      <c r="E24" s="66"/>
      <c r="F24" s="66"/>
      <c r="G24" s="66"/>
      <c r="H24" s="66"/>
      <c r="I24" s="66"/>
      <c r="J24" s="67"/>
    </row>
    <row r="25" spans="1:10" ht="31.5" x14ac:dyDescent="0.25">
      <c r="A25" s="8"/>
      <c r="B25" s="19" t="s">
        <v>114</v>
      </c>
      <c r="C25" s="45" t="s">
        <v>49</v>
      </c>
      <c r="D25" s="11">
        <v>0.3</v>
      </c>
      <c r="E25" s="10" t="s">
        <v>48</v>
      </c>
      <c r="F25" s="45">
        <v>45</v>
      </c>
      <c r="G25" s="45">
        <v>50</v>
      </c>
      <c r="H25" s="45">
        <v>55</v>
      </c>
      <c r="I25" s="45">
        <v>58</v>
      </c>
      <c r="J25" s="45">
        <v>60</v>
      </c>
    </row>
    <row r="26" spans="1:10" s="49" customFormat="1" ht="48" customHeight="1" x14ac:dyDescent="0.25">
      <c r="A26" s="8"/>
      <c r="B26" s="19" t="s">
        <v>115</v>
      </c>
      <c r="C26" s="45" t="s">
        <v>47</v>
      </c>
      <c r="D26" s="47">
        <v>0.2</v>
      </c>
      <c r="E26" s="46" t="s">
        <v>48</v>
      </c>
      <c r="F26" s="45">
        <v>7</v>
      </c>
      <c r="G26" s="45">
        <v>15</v>
      </c>
      <c r="H26" s="45">
        <v>20</v>
      </c>
      <c r="I26" s="45">
        <v>35</v>
      </c>
      <c r="J26" s="45">
        <v>50</v>
      </c>
    </row>
    <row r="27" spans="1:10" s="49" customFormat="1" ht="47.25" x14ac:dyDescent="0.25">
      <c r="A27" s="8"/>
      <c r="B27" s="19" t="s">
        <v>116</v>
      </c>
      <c r="C27" s="45" t="s">
        <v>47</v>
      </c>
      <c r="D27" s="47">
        <v>0.1</v>
      </c>
      <c r="E27" s="46" t="s">
        <v>48</v>
      </c>
      <c r="F27" s="45">
        <v>48</v>
      </c>
      <c r="G27" s="45">
        <v>55</v>
      </c>
      <c r="H27" s="45">
        <v>70</v>
      </c>
      <c r="I27" s="45">
        <v>90</v>
      </c>
      <c r="J27" s="45">
        <v>120</v>
      </c>
    </row>
    <row r="28" spans="1:10" s="49" customFormat="1" ht="31.5" x14ac:dyDescent="0.25">
      <c r="A28" s="8"/>
      <c r="B28" s="19" t="s">
        <v>117</v>
      </c>
      <c r="C28" s="45" t="s">
        <v>106</v>
      </c>
      <c r="D28" s="47">
        <v>0.1</v>
      </c>
      <c r="E28" s="46" t="s">
        <v>48</v>
      </c>
      <c r="F28" s="45">
        <v>6</v>
      </c>
      <c r="G28" s="45">
        <v>9</v>
      </c>
      <c r="H28" s="45">
        <v>10</v>
      </c>
      <c r="I28" s="45">
        <v>11</v>
      </c>
      <c r="J28" s="45">
        <v>12</v>
      </c>
    </row>
    <row r="29" spans="1:10" ht="31.5" x14ac:dyDescent="0.25">
      <c r="A29" s="8"/>
      <c r="B29" s="19" t="s">
        <v>118</v>
      </c>
      <c r="C29" s="45" t="s">
        <v>106</v>
      </c>
      <c r="D29" s="11">
        <v>0.1</v>
      </c>
      <c r="E29" s="10" t="s">
        <v>48</v>
      </c>
      <c r="F29" s="45">
        <v>6</v>
      </c>
      <c r="G29" s="45">
        <v>9</v>
      </c>
      <c r="H29" s="45">
        <v>10</v>
      </c>
      <c r="I29" s="45">
        <v>11</v>
      </c>
      <c r="J29" s="45">
        <v>12</v>
      </c>
    </row>
    <row r="30" spans="1:10" ht="31.5" x14ac:dyDescent="0.25">
      <c r="A30" s="8"/>
      <c r="B30" s="53" t="s">
        <v>119</v>
      </c>
      <c r="C30" s="45" t="s">
        <v>47</v>
      </c>
      <c r="D30" s="11">
        <v>0.1</v>
      </c>
      <c r="E30" s="10" t="s">
        <v>48</v>
      </c>
      <c r="F30" s="45">
        <v>15</v>
      </c>
      <c r="G30" s="45">
        <v>17</v>
      </c>
      <c r="H30" s="45">
        <v>25</v>
      </c>
      <c r="I30" s="45">
        <v>35</v>
      </c>
      <c r="J30" s="45">
        <v>45</v>
      </c>
    </row>
    <row r="31" spans="1:10" ht="32.25" customHeight="1" x14ac:dyDescent="0.25">
      <c r="A31" s="8"/>
      <c r="B31" s="19" t="s">
        <v>120</v>
      </c>
      <c r="C31" s="45" t="s">
        <v>106</v>
      </c>
      <c r="D31" s="11">
        <v>0.1</v>
      </c>
      <c r="E31" s="10" t="s">
        <v>48</v>
      </c>
      <c r="F31" s="45">
        <v>30</v>
      </c>
      <c r="G31" s="45">
        <v>38</v>
      </c>
      <c r="H31" s="45">
        <v>45</v>
      </c>
      <c r="I31" s="45">
        <v>55</v>
      </c>
      <c r="J31" s="45">
        <v>60</v>
      </c>
    </row>
    <row r="32" spans="1:10" ht="18.75" customHeight="1" x14ac:dyDescent="0.25">
      <c r="A32" s="14" t="s">
        <v>45</v>
      </c>
      <c r="B32" s="65" t="s">
        <v>70</v>
      </c>
      <c r="C32" s="66"/>
      <c r="D32" s="66"/>
      <c r="E32" s="66"/>
      <c r="F32" s="66"/>
      <c r="G32" s="66"/>
      <c r="H32" s="66"/>
      <c r="I32" s="66"/>
      <c r="J32" s="67"/>
    </row>
    <row r="33" spans="1:10" ht="18.75" customHeight="1" x14ac:dyDescent="0.25">
      <c r="A33" s="14" t="s">
        <v>46</v>
      </c>
      <c r="B33" s="65" t="s">
        <v>71</v>
      </c>
      <c r="C33" s="66"/>
      <c r="D33" s="66"/>
      <c r="E33" s="66"/>
      <c r="F33" s="66"/>
      <c r="G33" s="66"/>
      <c r="H33" s="66"/>
      <c r="I33" s="66"/>
      <c r="J33" s="67"/>
    </row>
    <row r="34" spans="1:10" s="12" customFormat="1" ht="63" x14ac:dyDescent="0.25">
      <c r="A34" s="8"/>
      <c r="B34" s="19" t="s">
        <v>121</v>
      </c>
      <c r="C34" s="45" t="s">
        <v>47</v>
      </c>
      <c r="D34" s="11">
        <v>0.3</v>
      </c>
      <c r="E34" s="10" t="s">
        <v>48</v>
      </c>
      <c r="F34" s="45">
        <v>1500</v>
      </c>
      <c r="G34" s="20">
        <v>1700</v>
      </c>
      <c r="H34" s="45">
        <v>1800</v>
      </c>
      <c r="I34" s="45">
        <v>1900</v>
      </c>
      <c r="J34" s="45">
        <v>2000</v>
      </c>
    </row>
    <row r="35" spans="1:10" s="49" customFormat="1" ht="47.25" x14ac:dyDescent="0.25">
      <c r="A35" s="8"/>
      <c r="B35" s="19" t="s">
        <v>122</v>
      </c>
      <c r="C35" s="45" t="s">
        <v>47</v>
      </c>
      <c r="D35" s="47">
        <v>0.3</v>
      </c>
      <c r="E35" s="46" t="s">
        <v>48</v>
      </c>
      <c r="F35" s="45">
        <v>400</v>
      </c>
      <c r="G35" s="20">
        <v>470</v>
      </c>
      <c r="H35" s="45">
        <v>500</v>
      </c>
      <c r="I35" s="45">
        <v>550</v>
      </c>
      <c r="J35" s="45">
        <v>600</v>
      </c>
    </row>
    <row r="36" spans="1:10" s="12" customFormat="1" ht="31.5" x14ac:dyDescent="0.25">
      <c r="A36" s="8"/>
      <c r="B36" s="19" t="s">
        <v>123</v>
      </c>
      <c r="C36" s="45" t="s">
        <v>106</v>
      </c>
      <c r="D36" s="11">
        <v>0.2</v>
      </c>
      <c r="E36" s="10" t="s">
        <v>48</v>
      </c>
      <c r="F36" s="45">
        <v>8</v>
      </c>
      <c r="G36" s="20">
        <v>10</v>
      </c>
      <c r="H36" s="45">
        <v>15</v>
      </c>
      <c r="I36" s="45">
        <v>18</v>
      </c>
      <c r="J36" s="45">
        <v>22</v>
      </c>
    </row>
    <row r="37" spans="1:10" ht="25.5" x14ac:dyDescent="0.25">
      <c r="A37" s="2"/>
      <c r="B37" s="50" t="s">
        <v>124</v>
      </c>
      <c r="C37" s="45" t="s">
        <v>106</v>
      </c>
      <c r="D37" s="11">
        <v>0.2</v>
      </c>
      <c r="E37" s="10" t="s">
        <v>48</v>
      </c>
      <c r="F37" s="45">
        <v>4</v>
      </c>
      <c r="G37" s="45">
        <v>5</v>
      </c>
      <c r="H37" s="45">
        <v>6</v>
      </c>
      <c r="I37" s="45">
        <v>8</v>
      </c>
      <c r="J37" s="45">
        <v>9</v>
      </c>
    </row>
    <row r="38" spans="1:10" x14ac:dyDescent="0.25">
      <c r="A38" s="63" t="s">
        <v>72</v>
      </c>
      <c r="B38" s="63"/>
      <c r="C38" s="63"/>
      <c r="D38" s="63"/>
      <c r="E38" s="63"/>
      <c r="F38" s="63"/>
      <c r="G38" s="63"/>
      <c r="H38" s="63"/>
      <c r="I38" s="63"/>
      <c r="J38" s="63"/>
    </row>
    <row r="39" spans="1:10" ht="15.75" customHeight="1" x14ac:dyDescent="0.25">
      <c r="A39" s="64"/>
      <c r="B39" s="64"/>
      <c r="C39" s="64"/>
      <c r="D39" s="64"/>
      <c r="E39" s="64"/>
      <c r="F39" s="64"/>
      <c r="G39" s="64"/>
      <c r="H39" s="64"/>
      <c r="I39" s="64"/>
      <c r="J39" s="64"/>
    </row>
  </sheetData>
  <mergeCells count="12">
    <mergeCell ref="A2:J2"/>
    <mergeCell ref="H1:J1"/>
    <mergeCell ref="B10:J10"/>
    <mergeCell ref="B11:J11"/>
    <mergeCell ref="B17:J17"/>
    <mergeCell ref="B5:J5"/>
    <mergeCell ref="A38:J39"/>
    <mergeCell ref="B18:J18"/>
    <mergeCell ref="B23:J23"/>
    <mergeCell ref="B24:J24"/>
    <mergeCell ref="B32:J32"/>
    <mergeCell ref="B33:J33"/>
  </mergeCells>
  <pageMargins left="0.51181102362204722" right="0" top="0" bottom="0" header="0" footer="0"/>
  <pageSetup paperSize="9" scale="81" fitToHeight="10" orientation="landscape" r:id="rId1"/>
  <rowBreaks count="2" manualBreakCount="2">
    <brk id="16" max="9" man="1"/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view="pageBreakPreview" zoomScale="90" zoomScaleNormal="100" zoomScaleSheetLayoutView="90" workbookViewId="0">
      <selection activeCell="G5" sqref="G5:H6"/>
    </sheetView>
  </sheetViews>
  <sheetFormatPr defaultRowHeight="15" x14ac:dyDescent="0.25"/>
  <cols>
    <col min="1" max="1" width="7.28515625" customWidth="1"/>
    <col min="2" max="2" width="71.42578125" customWidth="1"/>
    <col min="3" max="3" width="11.140625" customWidth="1"/>
    <col min="4" max="4" width="13" customWidth="1"/>
    <col min="5" max="5" width="11.85546875" customWidth="1"/>
    <col min="6" max="6" width="12.140625" customWidth="1"/>
    <col min="7" max="7" width="8.85546875" customWidth="1"/>
    <col min="8" max="8" width="9.5703125" customWidth="1"/>
    <col min="9" max="9" width="9.42578125" customWidth="1"/>
    <col min="10" max="10" width="9.140625" customWidth="1"/>
    <col min="11" max="12" width="9" customWidth="1"/>
    <col min="13" max="13" width="9.5703125" customWidth="1"/>
    <col min="14" max="15" width="9.28515625" customWidth="1"/>
    <col min="16" max="16" width="9.140625" customWidth="1"/>
    <col min="17" max="17" width="6.140625" customWidth="1"/>
  </cols>
  <sheetData>
    <row r="1" spans="1:16" ht="50.25" customHeight="1" x14ac:dyDescent="0.25">
      <c r="M1" s="75" t="s">
        <v>73</v>
      </c>
      <c r="N1" s="76"/>
      <c r="O1" s="76"/>
      <c r="P1" s="76"/>
    </row>
    <row r="3" spans="1:16" ht="18.75" x14ac:dyDescent="0.25">
      <c r="A3" s="74" t="s">
        <v>18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5" spans="1:16" x14ac:dyDescent="0.25">
      <c r="A5" s="77" t="s">
        <v>16</v>
      </c>
      <c r="B5" s="77" t="s">
        <v>17</v>
      </c>
      <c r="C5" s="77" t="s">
        <v>3</v>
      </c>
      <c r="D5" s="80">
        <v>2017</v>
      </c>
      <c r="E5" s="80">
        <v>2018</v>
      </c>
      <c r="F5" s="80">
        <v>2019</v>
      </c>
      <c r="G5" s="80" t="s">
        <v>14</v>
      </c>
      <c r="H5" s="80"/>
      <c r="I5" s="81" t="s">
        <v>15</v>
      </c>
      <c r="J5" s="81"/>
      <c r="K5" s="81"/>
      <c r="L5" s="81"/>
      <c r="M5" s="81"/>
      <c r="N5" s="81"/>
      <c r="O5" s="81"/>
      <c r="P5" s="81"/>
    </row>
    <row r="6" spans="1:16" ht="16.5" customHeight="1" x14ac:dyDescent="0.25">
      <c r="A6" s="78"/>
      <c r="B6" s="79"/>
      <c r="C6" s="78"/>
      <c r="D6" s="80"/>
      <c r="E6" s="80"/>
      <c r="F6" s="80"/>
      <c r="G6" s="80"/>
      <c r="H6" s="80"/>
      <c r="I6" s="81"/>
      <c r="J6" s="81"/>
      <c r="K6" s="81"/>
      <c r="L6" s="81"/>
      <c r="M6" s="81"/>
      <c r="N6" s="81"/>
      <c r="O6" s="81"/>
      <c r="P6" s="81"/>
    </row>
    <row r="7" spans="1:16" x14ac:dyDescent="0.25">
      <c r="A7" s="78"/>
      <c r="B7" s="79"/>
      <c r="C7" s="78"/>
      <c r="D7" s="80"/>
      <c r="E7" s="80"/>
      <c r="F7" s="80"/>
      <c r="G7" s="61">
        <v>2020</v>
      </c>
      <c r="H7" s="61">
        <v>2021</v>
      </c>
      <c r="I7" s="61">
        <v>2022</v>
      </c>
      <c r="J7" s="61">
        <v>2023</v>
      </c>
      <c r="K7" s="61">
        <v>2024</v>
      </c>
      <c r="L7" s="61">
        <v>2025</v>
      </c>
      <c r="M7" s="61">
        <v>2026</v>
      </c>
      <c r="N7" s="61">
        <v>2027</v>
      </c>
      <c r="O7" s="61">
        <v>2028</v>
      </c>
      <c r="P7" s="61">
        <v>2029</v>
      </c>
    </row>
    <row r="8" spans="1:16" ht="18" customHeight="1" x14ac:dyDescent="0.25">
      <c r="A8" s="6">
        <v>1</v>
      </c>
      <c r="B8" s="65" t="s">
        <v>59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7"/>
    </row>
    <row r="9" spans="1:16" ht="50.25" customHeight="1" x14ac:dyDescent="0.25">
      <c r="A9" s="18" t="s">
        <v>7</v>
      </c>
      <c r="B9" s="17" t="s">
        <v>60</v>
      </c>
      <c r="C9" s="24" t="s">
        <v>49</v>
      </c>
      <c r="D9" s="23">
        <v>48</v>
      </c>
      <c r="E9" s="23">
        <v>52</v>
      </c>
      <c r="F9" s="23">
        <v>60</v>
      </c>
      <c r="G9" s="23">
        <v>67</v>
      </c>
      <c r="H9" s="23">
        <v>72</v>
      </c>
      <c r="I9" s="23">
        <v>74</v>
      </c>
      <c r="J9" s="23">
        <v>76</v>
      </c>
      <c r="K9" s="23">
        <v>78</v>
      </c>
      <c r="L9" s="23">
        <v>80</v>
      </c>
      <c r="M9" s="23">
        <v>84</v>
      </c>
      <c r="N9" s="23">
        <v>87</v>
      </c>
      <c r="O9" s="23">
        <v>90</v>
      </c>
      <c r="P9" s="23">
        <v>95</v>
      </c>
    </row>
    <row r="10" spans="1:16" ht="85.5" customHeight="1" x14ac:dyDescent="0.25">
      <c r="A10" s="18" t="s">
        <v>9</v>
      </c>
      <c r="B10" s="16" t="s">
        <v>61</v>
      </c>
      <c r="C10" s="24" t="s">
        <v>49</v>
      </c>
      <c r="D10" s="23">
        <v>30</v>
      </c>
      <c r="E10" s="23">
        <v>35</v>
      </c>
      <c r="F10" s="23">
        <v>45</v>
      </c>
      <c r="G10" s="23">
        <v>50</v>
      </c>
      <c r="H10" s="23">
        <v>60</v>
      </c>
      <c r="I10" s="23">
        <v>63</v>
      </c>
      <c r="J10" s="23">
        <v>65</v>
      </c>
      <c r="K10" s="23">
        <v>68</v>
      </c>
      <c r="L10" s="23">
        <v>72</v>
      </c>
      <c r="M10" s="23">
        <v>74</v>
      </c>
      <c r="N10" s="23">
        <v>76</v>
      </c>
      <c r="O10" s="23">
        <v>78</v>
      </c>
      <c r="P10" s="23">
        <v>80</v>
      </c>
    </row>
    <row r="11" spans="1:16" ht="34.5" customHeight="1" x14ac:dyDescent="0.25">
      <c r="A11" s="18" t="s">
        <v>11</v>
      </c>
      <c r="B11" s="17" t="s">
        <v>62</v>
      </c>
      <c r="C11" s="24" t="s">
        <v>49</v>
      </c>
      <c r="D11" s="23">
        <v>45</v>
      </c>
      <c r="E11" s="23">
        <v>50</v>
      </c>
      <c r="F11" s="23">
        <v>55</v>
      </c>
      <c r="G11" s="23">
        <v>58</v>
      </c>
      <c r="H11" s="23">
        <v>60</v>
      </c>
      <c r="I11" s="23">
        <v>65</v>
      </c>
      <c r="J11" s="23">
        <v>75</v>
      </c>
      <c r="K11" s="23">
        <v>79</v>
      </c>
      <c r="L11" s="23">
        <v>84</v>
      </c>
      <c r="M11" s="23">
        <v>87</v>
      </c>
      <c r="N11" s="23">
        <v>90</v>
      </c>
      <c r="O11" s="23">
        <v>95</v>
      </c>
      <c r="P11" s="23">
        <v>100</v>
      </c>
    </row>
    <row r="12" spans="1:16" ht="33.75" customHeight="1" x14ac:dyDescent="0.25"/>
    <row r="13" spans="1:16" ht="15.75" x14ac:dyDescent="0.25">
      <c r="A13" s="64" t="s">
        <v>50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</row>
    <row r="14" spans="1:16" ht="17.25" customHeight="1" x14ac:dyDescent="0.25"/>
  </sheetData>
  <mergeCells count="12">
    <mergeCell ref="B8:P8"/>
    <mergeCell ref="A13:P13"/>
    <mergeCell ref="A3:P3"/>
    <mergeCell ref="M1:P1"/>
    <mergeCell ref="A5:A7"/>
    <mergeCell ref="B5:B7"/>
    <mergeCell ref="C5:C7"/>
    <mergeCell ref="D5:D7"/>
    <mergeCell ref="E5:E7"/>
    <mergeCell ref="F5:F7"/>
    <mergeCell ref="G5:H6"/>
    <mergeCell ref="I5:P6"/>
  </mergeCells>
  <pageMargins left="0.70866141732283472" right="0.47244094488188981" top="0.74803149606299213" bottom="0.74803149606299213" header="0.31496062992125984" footer="0.31496062992125984"/>
  <pageSetup paperSize="9" scale="59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zoomScale="80" zoomScaleNormal="100" zoomScaleSheetLayoutView="80" workbookViewId="0">
      <selection activeCell="C35" sqref="C35"/>
    </sheetView>
  </sheetViews>
  <sheetFormatPr defaultRowHeight="15.75" x14ac:dyDescent="0.25"/>
  <cols>
    <col min="1" max="1" width="22.5703125" style="26" customWidth="1"/>
    <col min="2" max="2" width="39.42578125" style="26" customWidth="1"/>
    <col min="3" max="3" width="43.140625" style="28" customWidth="1"/>
    <col min="4" max="5" width="8" style="26" customWidth="1"/>
    <col min="6" max="6" width="13.42578125" style="26" customWidth="1"/>
    <col min="7" max="7" width="6.42578125" style="26" customWidth="1"/>
    <col min="8" max="8" width="11.140625" style="26" hidden="1" customWidth="1"/>
    <col min="9" max="9" width="10.28515625" style="26" customWidth="1"/>
    <col min="10" max="11" width="10.7109375" style="26" customWidth="1"/>
    <col min="12" max="12" width="13.140625" style="26" customWidth="1"/>
    <col min="13" max="16384" width="9.140625" style="26"/>
  </cols>
  <sheetData>
    <row r="1" spans="1:12" ht="30" customHeight="1" x14ac:dyDescent="0.25">
      <c r="A1" s="91"/>
      <c r="B1" s="91"/>
      <c r="C1" s="95"/>
      <c r="D1" s="91"/>
      <c r="E1" s="91"/>
      <c r="F1" s="91"/>
      <c r="G1" s="91"/>
      <c r="H1" s="25"/>
      <c r="I1" s="92" t="s">
        <v>94</v>
      </c>
      <c r="J1" s="92"/>
      <c r="K1" s="92"/>
      <c r="L1" s="92"/>
    </row>
    <row r="2" spans="1:12" ht="15" customHeight="1" x14ac:dyDescent="0.25">
      <c r="A2" s="91"/>
      <c r="B2" s="91"/>
      <c r="C2" s="95"/>
      <c r="D2" s="91"/>
      <c r="E2" s="91"/>
      <c r="F2" s="91"/>
      <c r="G2" s="91"/>
      <c r="H2" s="25"/>
      <c r="I2" s="92"/>
      <c r="J2" s="92"/>
      <c r="K2" s="92"/>
      <c r="L2" s="92"/>
    </row>
    <row r="3" spans="1:12" ht="16.5" customHeight="1" x14ac:dyDescent="0.25">
      <c r="A3" s="91"/>
      <c r="B3" s="91"/>
      <c r="C3" s="95"/>
      <c r="D3" s="91"/>
      <c r="E3" s="91"/>
      <c r="F3" s="91"/>
      <c r="G3" s="91"/>
      <c r="H3" s="25"/>
      <c r="I3" s="92"/>
      <c r="J3" s="92"/>
      <c r="K3" s="92"/>
      <c r="L3" s="92"/>
    </row>
    <row r="4" spans="1:12" ht="14.25" customHeight="1" x14ac:dyDescent="0.25">
      <c r="A4" s="91"/>
      <c r="B4" s="91"/>
      <c r="C4" s="95"/>
      <c r="D4" s="91"/>
      <c r="E4" s="91"/>
      <c r="F4" s="91"/>
      <c r="G4" s="91"/>
      <c r="H4" s="25"/>
      <c r="I4" s="92"/>
      <c r="J4" s="92"/>
      <c r="K4" s="92"/>
      <c r="L4" s="92"/>
    </row>
    <row r="5" spans="1:12" ht="31.5" customHeight="1" x14ac:dyDescent="0.25">
      <c r="A5" s="93" t="s">
        <v>74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2" ht="89.25" customHeight="1" x14ac:dyDescent="0.25">
      <c r="A6" s="82" t="s">
        <v>19</v>
      </c>
      <c r="B6" s="83" t="s">
        <v>75</v>
      </c>
      <c r="C6" s="94" t="s">
        <v>20</v>
      </c>
      <c r="D6" s="83" t="s">
        <v>76</v>
      </c>
      <c r="E6" s="83"/>
      <c r="F6" s="83"/>
      <c r="G6" s="83"/>
      <c r="H6" s="83" t="s">
        <v>26</v>
      </c>
      <c r="I6" s="83"/>
      <c r="J6" s="83"/>
      <c r="K6" s="83"/>
      <c r="L6" s="83"/>
    </row>
    <row r="7" spans="1:12" ht="31.5" x14ac:dyDescent="0.25">
      <c r="A7" s="82"/>
      <c r="B7" s="83"/>
      <c r="C7" s="94"/>
      <c r="D7" s="21" t="s">
        <v>21</v>
      </c>
      <c r="E7" s="21" t="s">
        <v>54</v>
      </c>
      <c r="F7" s="21" t="s">
        <v>22</v>
      </c>
      <c r="G7" s="21" t="s">
        <v>23</v>
      </c>
      <c r="H7" s="21">
        <v>2017</v>
      </c>
      <c r="I7" s="21">
        <v>2019</v>
      </c>
      <c r="J7" s="21">
        <v>2020</v>
      </c>
      <c r="K7" s="21">
        <v>2021</v>
      </c>
      <c r="L7" s="21" t="s">
        <v>53</v>
      </c>
    </row>
    <row r="8" spans="1:12" ht="31.5" customHeight="1" x14ac:dyDescent="0.25">
      <c r="A8" s="84" t="s">
        <v>24</v>
      </c>
      <c r="B8" s="85" t="s">
        <v>100</v>
      </c>
      <c r="C8" s="30" t="s">
        <v>77</v>
      </c>
      <c r="D8" s="38" t="s">
        <v>25</v>
      </c>
      <c r="E8" s="38" t="s">
        <v>25</v>
      </c>
      <c r="F8" s="38" t="s">
        <v>25</v>
      </c>
      <c r="G8" s="38" t="s">
        <v>25</v>
      </c>
      <c r="H8" s="38"/>
      <c r="I8" s="40">
        <f>I9</f>
        <v>4865.7000000000007</v>
      </c>
      <c r="J8" s="40">
        <f t="shared" ref="J8:K8" si="0">J9</f>
        <v>4477.6000000000004</v>
      </c>
      <c r="K8" s="40">
        <f t="shared" si="0"/>
        <v>4477.6000000000004</v>
      </c>
      <c r="L8" s="40">
        <f>H8+I8+J8+K8</f>
        <v>13820.900000000001</v>
      </c>
    </row>
    <row r="9" spans="1:12" ht="53.25" customHeight="1" x14ac:dyDescent="0.25">
      <c r="A9" s="84"/>
      <c r="B9" s="85"/>
      <c r="C9" s="30" t="s">
        <v>78</v>
      </c>
      <c r="D9" s="39" t="s">
        <v>52</v>
      </c>
      <c r="E9" s="38" t="s">
        <v>25</v>
      </c>
      <c r="F9" s="38" t="s">
        <v>25</v>
      </c>
      <c r="G9" s="38" t="s">
        <v>25</v>
      </c>
      <c r="H9" s="38"/>
      <c r="I9" s="40">
        <f>I10+I22+I17+I27</f>
        <v>4865.7000000000007</v>
      </c>
      <c r="J9" s="40">
        <f>J10+J22+J17+J27</f>
        <v>4477.6000000000004</v>
      </c>
      <c r="K9" s="40">
        <f>K10+K22+K17+K27</f>
        <v>4477.6000000000004</v>
      </c>
      <c r="L9" s="40">
        <f t="shared" ref="L9:L28" si="1">H9+I9+J9+K9</f>
        <v>13820.900000000001</v>
      </c>
    </row>
    <row r="10" spans="1:12" ht="31.5" customHeight="1" x14ac:dyDescent="0.25">
      <c r="A10" s="82" t="s">
        <v>5</v>
      </c>
      <c r="B10" s="83" t="s">
        <v>99</v>
      </c>
      <c r="C10" s="31" t="s">
        <v>77</v>
      </c>
      <c r="D10" s="33" t="s">
        <v>52</v>
      </c>
      <c r="E10" s="33" t="s">
        <v>79</v>
      </c>
      <c r="F10" s="32" t="s">
        <v>25</v>
      </c>
      <c r="G10" s="32" t="s">
        <v>25</v>
      </c>
      <c r="H10" s="32"/>
      <c r="I10" s="41">
        <f>I11+I12+I13+I14+I16+I15</f>
        <v>1048.6999999999998</v>
      </c>
      <c r="J10" s="41">
        <f t="shared" ref="J10:K10" si="2">J11+J12+J13+J14+J16+J15</f>
        <v>937.4</v>
      </c>
      <c r="K10" s="41">
        <f t="shared" si="2"/>
        <v>937.4</v>
      </c>
      <c r="L10" s="42">
        <f t="shared" si="1"/>
        <v>2923.5</v>
      </c>
    </row>
    <row r="11" spans="1:12" ht="18.75" x14ac:dyDescent="0.25">
      <c r="A11" s="82"/>
      <c r="B11" s="83"/>
      <c r="C11" s="86" t="s">
        <v>78</v>
      </c>
      <c r="D11" s="33" t="s">
        <v>52</v>
      </c>
      <c r="E11" s="33" t="s">
        <v>79</v>
      </c>
      <c r="F11" s="33" t="s">
        <v>80</v>
      </c>
      <c r="G11" s="32">
        <v>611</v>
      </c>
      <c r="H11" s="32"/>
      <c r="I11" s="51">
        <v>71.400000000000006</v>
      </c>
      <c r="J11" s="42">
        <v>70</v>
      </c>
      <c r="K11" s="42">
        <v>70</v>
      </c>
      <c r="L11" s="42">
        <f t="shared" si="1"/>
        <v>211.4</v>
      </c>
    </row>
    <row r="12" spans="1:12" ht="18.75" x14ac:dyDescent="0.25">
      <c r="A12" s="82"/>
      <c r="B12" s="83"/>
      <c r="C12" s="86"/>
      <c r="D12" s="33" t="s">
        <v>52</v>
      </c>
      <c r="E12" s="33" t="s">
        <v>79</v>
      </c>
      <c r="F12" s="33" t="s">
        <v>81</v>
      </c>
      <c r="G12" s="32">
        <v>611</v>
      </c>
      <c r="H12" s="32"/>
      <c r="I12" s="51">
        <v>570</v>
      </c>
      <c r="J12" s="42">
        <v>490</v>
      </c>
      <c r="K12" s="42">
        <v>490</v>
      </c>
      <c r="L12" s="42">
        <f t="shared" si="1"/>
        <v>1550</v>
      </c>
    </row>
    <row r="13" spans="1:12" ht="18.75" x14ac:dyDescent="0.25">
      <c r="A13" s="82"/>
      <c r="B13" s="83"/>
      <c r="C13" s="86"/>
      <c r="D13" s="33" t="s">
        <v>52</v>
      </c>
      <c r="E13" s="33" t="s">
        <v>79</v>
      </c>
      <c r="F13" s="33" t="s">
        <v>82</v>
      </c>
      <c r="G13" s="32">
        <v>611</v>
      </c>
      <c r="H13" s="32"/>
      <c r="I13" s="51">
        <v>54.9</v>
      </c>
      <c r="J13" s="42">
        <v>25</v>
      </c>
      <c r="K13" s="42">
        <v>25</v>
      </c>
      <c r="L13" s="42">
        <f t="shared" si="1"/>
        <v>104.9</v>
      </c>
    </row>
    <row r="14" spans="1:12" ht="18.75" x14ac:dyDescent="0.25">
      <c r="A14" s="82"/>
      <c r="B14" s="83"/>
      <c r="C14" s="86"/>
      <c r="D14" s="33" t="s">
        <v>52</v>
      </c>
      <c r="E14" s="33" t="s">
        <v>79</v>
      </c>
      <c r="F14" s="33" t="s">
        <v>83</v>
      </c>
      <c r="G14" s="32">
        <v>611</v>
      </c>
      <c r="H14" s="32"/>
      <c r="I14" s="51">
        <v>100</v>
      </c>
      <c r="J14" s="42">
        <v>100</v>
      </c>
      <c r="K14" s="42">
        <v>100</v>
      </c>
      <c r="L14" s="42">
        <f t="shared" si="1"/>
        <v>300</v>
      </c>
    </row>
    <row r="15" spans="1:12" ht="18.75" x14ac:dyDescent="0.25">
      <c r="A15" s="82"/>
      <c r="B15" s="83"/>
      <c r="C15" s="86"/>
      <c r="D15" s="33" t="s">
        <v>52</v>
      </c>
      <c r="E15" s="33" t="s">
        <v>79</v>
      </c>
      <c r="F15" s="32" t="s">
        <v>84</v>
      </c>
      <c r="G15" s="32">
        <v>611</v>
      </c>
      <c r="H15" s="32"/>
      <c r="I15" s="51">
        <v>80</v>
      </c>
      <c r="J15" s="42">
        <v>80</v>
      </c>
      <c r="K15" s="42">
        <v>80</v>
      </c>
      <c r="L15" s="42">
        <f t="shared" si="1"/>
        <v>240</v>
      </c>
    </row>
    <row r="16" spans="1:12" ht="18.75" x14ac:dyDescent="0.25">
      <c r="A16" s="82"/>
      <c r="B16" s="83"/>
      <c r="C16" s="86"/>
      <c r="D16" s="33" t="s">
        <v>52</v>
      </c>
      <c r="E16" s="33" t="s">
        <v>79</v>
      </c>
      <c r="F16" s="33" t="s">
        <v>85</v>
      </c>
      <c r="G16" s="32">
        <v>611</v>
      </c>
      <c r="H16" s="32"/>
      <c r="I16" s="51">
        <f>[1]ПП1!J19</f>
        <v>172.4</v>
      </c>
      <c r="J16" s="42">
        <v>172.4</v>
      </c>
      <c r="K16" s="42">
        <v>172.4</v>
      </c>
      <c r="L16" s="42">
        <f t="shared" si="1"/>
        <v>517.20000000000005</v>
      </c>
    </row>
    <row r="17" spans="1:12" ht="36.75" customHeight="1" x14ac:dyDescent="0.25">
      <c r="A17" s="82" t="s">
        <v>6</v>
      </c>
      <c r="B17" s="83" t="s">
        <v>98</v>
      </c>
      <c r="C17" s="31" t="s">
        <v>86</v>
      </c>
      <c r="D17" s="33" t="s">
        <v>52</v>
      </c>
      <c r="E17" s="33" t="s">
        <v>79</v>
      </c>
      <c r="F17" s="32" t="s">
        <v>25</v>
      </c>
      <c r="G17" s="32" t="s">
        <v>25</v>
      </c>
      <c r="H17" s="32"/>
      <c r="I17" s="41">
        <f>I18+I20+I21+I19</f>
        <v>564.1</v>
      </c>
      <c r="J17" s="41">
        <f t="shared" ref="J17:K17" si="3">J18+J20+J21+J19</f>
        <v>564.1</v>
      </c>
      <c r="K17" s="41">
        <f t="shared" si="3"/>
        <v>564.1</v>
      </c>
      <c r="L17" s="42">
        <f t="shared" si="1"/>
        <v>1692.3000000000002</v>
      </c>
    </row>
    <row r="18" spans="1:12" ht="18.75" x14ac:dyDescent="0.25">
      <c r="A18" s="82"/>
      <c r="B18" s="83"/>
      <c r="C18" s="87" t="s">
        <v>78</v>
      </c>
      <c r="D18" s="33" t="s">
        <v>52</v>
      </c>
      <c r="E18" s="33" t="s">
        <v>79</v>
      </c>
      <c r="F18" s="33" t="s">
        <v>87</v>
      </c>
      <c r="G18" s="32">
        <v>611</v>
      </c>
      <c r="H18" s="32"/>
      <c r="I18" s="41">
        <v>200</v>
      </c>
      <c r="J18" s="42">
        <v>200</v>
      </c>
      <c r="K18" s="42">
        <v>200</v>
      </c>
      <c r="L18" s="42">
        <f t="shared" si="1"/>
        <v>600</v>
      </c>
    </row>
    <row r="19" spans="1:12" s="44" customFormat="1" ht="18.75" x14ac:dyDescent="0.25">
      <c r="A19" s="82"/>
      <c r="B19" s="83"/>
      <c r="C19" s="88"/>
      <c r="D19" s="33" t="s">
        <v>52</v>
      </c>
      <c r="E19" s="33" t="s">
        <v>79</v>
      </c>
      <c r="F19" s="32" t="s">
        <v>89</v>
      </c>
      <c r="G19" s="32">
        <v>611</v>
      </c>
      <c r="H19" s="32"/>
      <c r="I19" s="41">
        <v>77.099999999999994</v>
      </c>
      <c r="J19" s="42">
        <v>77.099999999999994</v>
      </c>
      <c r="K19" s="42">
        <v>77.099999999999994</v>
      </c>
      <c r="L19" s="42">
        <f t="shared" si="1"/>
        <v>231.29999999999998</v>
      </c>
    </row>
    <row r="20" spans="1:12" ht="18.75" x14ac:dyDescent="0.25">
      <c r="A20" s="82"/>
      <c r="B20" s="83"/>
      <c r="C20" s="89"/>
      <c r="D20" s="33" t="s">
        <v>52</v>
      </c>
      <c r="E20" s="33" t="s">
        <v>79</v>
      </c>
      <c r="F20" s="33" t="s">
        <v>88</v>
      </c>
      <c r="G20" s="32">
        <v>611</v>
      </c>
      <c r="H20" s="32"/>
      <c r="I20" s="41">
        <f>[1]ПП2!J19</f>
        <v>187</v>
      </c>
      <c r="J20" s="42">
        <v>187</v>
      </c>
      <c r="K20" s="42">
        <v>187</v>
      </c>
      <c r="L20" s="42">
        <f t="shared" si="1"/>
        <v>561</v>
      </c>
    </row>
    <row r="21" spans="1:12" ht="18.75" x14ac:dyDescent="0.25">
      <c r="A21" s="82"/>
      <c r="B21" s="83"/>
      <c r="C21" s="90"/>
      <c r="D21" s="33" t="s">
        <v>52</v>
      </c>
      <c r="E21" s="33" t="s">
        <v>79</v>
      </c>
      <c r="F21" s="32" t="s">
        <v>103</v>
      </c>
      <c r="G21" s="32">
        <v>611</v>
      </c>
      <c r="H21" s="32"/>
      <c r="I21" s="41">
        <v>100</v>
      </c>
      <c r="J21" s="42">
        <v>100</v>
      </c>
      <c r="K21" s="42">
        <v>100</v>
      </c>
      <c r="L21" s="42">
        <f t="shared" si="1"/>
        <v>300</v>
      </c>
    </row>
    <row r="22" spans="1:12" ht="31.5" x14ac:dyDescent="0.25">
      <c r="A22" s="82" t="s">
        <v>27</v>
      </c>
      <c r="B22" s="83" t="s">
        <v>95</v>
      </c>
      <c r="C22" s="31" t="s">
        <v>86</v>
      </c>
      <c r="D22" s="33" t="s">
        <v>52</v>
      </c>
      <c r="E22" s="33" t="s">
        <v>79</v>
      </c>
      <c r="F22" s="32" t="s">
        <v>25</v>
      </c>
      <c r="G22" s="32" t="s">
        <v>25</v>
      </c>
      <c r="H22" s="32"/>
      <c r="I22" s="41">
        <f>I23+I24+I25+I26</f>
        <v>3152.9</v>
      </c>
      <c r="J22" s="42">
        <f t="shared" ref="J22:K22" si="4">J23+J24</f>
        <v>2876.1</v>
      </c>
      <c r="K22" s="42">
        <f t="shared" si="4"/>
        <v>2876.1</v>
      </c>
      <c r="L22" s="42">
        <f t="shared" si="1"/>
        <v>8905.1</v>
      </c>
    </row>
    <row r="23" spans="1:12" ht="18.75" x14ac:dyDescent="0.25">
      <c r="A23" s="82"/>
      <c r="B23" s="83"/>
      <c r="C23" s="87" t="s">
        <v>78</v>
      </c>
      <c r="D23" s="33" t="s">
        <v>52</v>
      </c>
      <c r="E23" s="33" t="s">
        <v>79</v>
      </c>
      <c r="F23" s="33" t="s">
        <v>90</v>
      </c>
      <c r="G23" s="32">
        <v>611</v>
      </c>
      <c r="H23" s="32"/>
      <c r="I23" s="43">
        <f>[1]ПП3!I10</f>
        <v>26.1</v>
      </c>
      <c r="J23" s="42">
        <v>26.1</v>
      </c>
      <c r="K23" s="42">
        <v>26.1</v>
      </c>
      <c r="L23" s="42">
        <f t="shared" si="1"/>
        <v>78.300000000000011</v>
      </c>
    </row>
    <row r="24" spans="1:12" ht="18.75" x14ac:dyDescent="0.25">
      <c r="A24" s="82"/>
      <c r="B24" s="83"/>
      <c r="C24" s="88"/>
      <c r="D24" s="33" t="s">
        <v>52</v>
      </c>
      <c r="E24" s="33" t="s">
        <v>79</v>
      </c>
      <c r="F24" s="33" t="s">
        <v>91</v>
      </c>
      <c r="G24" s="32">
        <v>610</v>
      </c>
      <c r="H24" s="32"/>
      <c r="I24" s="42">
        <f>[1]ПП3!I15</f>
        <v>3126.8</v>
      </c>
      <c r="J24" s="42">
        <v>2850</v>
      </c>
      <c r="K24" s="42">
        <v>2850</v>
      </c>
      <c r="L24" s="42">
        <f t="shared" si="1"/>
        <v>8826.7999999999993</v>
      </c>
    </row>
    <row r="25" spans="1:12" ht="18.75" x14ac:dyDescent="0.25">
      <c r="A25" s="82"/>
      <c r="B25" s="83"/>
      <c r="C25" s="89"/>
      <c r="D25" s="33" t="s">
        <v>52</v>
      </c>
      <c r="E25" s="33" t="s">
        <v>79</v>
      </c>
      <c r="F25" s="33" t="s">
        <v>92</v>
      </c>
      <c r="G25" s="32">
        <v>611</v>
      </c>
      <c r="H25" s="32"/>
      <c r="I25" s="42"/>
      <c r="J25" s="42"/>
      <c r="K25" s="42"/>
      <c r="L25" s="42">
        <f t="shared" si="1"/>
        <v>0</v>
      </c>
    </row>
    <row r="26" spans="1:12" ht="16.5" customHeight="1" x14ac:dyDescent="0.25">
      <c r="A26" s="82"/>
      <c r="B26" s="83"/>
      <c r="C26" s="90"/>
      <c r="D26" s="33" t="s">
        <v>52</v>
      </c>
      <c r="E26" s="33" t="s">
        <v>79</v>
      </c>
      <c r="F26" s="33" t="s">
        <v>93</v>
      </c>
      <c r="G26" s="32">
        <v>611</v>
      </c>
      <c r="H26" s="32"/>
      <c r="I26" s="42"/>
      <c r="J26" s="42"/>
      <c r="K26" s="42"/>
      <c r="L26" s="42">
        <f t="shared" si="1"/>
        <v>0</v>
      </c>
    </row>
    <row r="27" spans="1:12" ht="30.75" customHeight="1" x14ac:dyDescent="0.25">
      <c r="A27" s="82" t="s">
        <v>28</v>
      </c>
      <c r="B27" s="83" t="s">
        <v>96</v>
      </c>
      <c r="C27" s="31" t="s">
        <v>86</v>
      </c>
      <c r="D27" s="33" t="s">
        <v>52</v>
      </c>
      <c r="E27" s="33" t="s">
        <v>79</v>
      </c>
      <c r="F27" s="32" t="s">
        <v>25</v>
      </c>
      <c r="G27" s="32" t="s">
        <v>25</v>
      </c>
      <c r="H27" s="32"/>
      <c r="I27" s="41">
        <f>I28</f>
        <v>100</v>
      </c>
      <c r="J27" s="41">
        <f t="shared" ref="J27:K27" si="5">J28</f>
        <v>100</v>
      </c>
      <c r="K27" s="41">
        <f t="shared" si="5"/>
        <v>100</v>
      </c>
      <c r="L27" s="42">
        <f>H27+I27+J27+K27</f>
        <v>300</v>
      </c>
    </row>
    <row r="28" spans="1:12" ht="57" customHeight="1" x14ac:dyDescent="0.25">
      <c r="A28" s="82"/>
      <c r="B28" s="83"/>
      <c r="C28" s="31" t="s">
        <v>78</v>
      </c>
      <c r="D28" s="33" t="s">
        <v>52</v>
      </c>
      <c r="E28" s="33" t="s">
        <v>79</v>
      </c>
      <c r="F28" s="33" t="s">
        <v>97</v>
      </c>
      <c r="G28" s="32">
        <v>612</v>
      </c>
      <c r="H28" s="32"/>
      <c r="I28" s="42">
        <v>100</v>
      </c>
      <c r="J28" s="42">
        <v>100</v>
      </c>
      <c r="K28" s="42">
        <v>100</v>
      </c>
      <c r="L28" s="42">
        <f t="shared" si="1"/>
        <v>300</v>
      </c>
    </row>
    <row r="29" spans="1:12" x14ac:dyDescent="0.25">
      <c r="A29" s="100"/>
      <c r="B29" s="96"/>
      <c r="C29" s="102"/>
      <c r="D29" s="96"/>
      <c r="E29" s="96"/>
      <c r="F29" s="96"/>
      <c r="G29" s="96"/>
      <c r="H29" s="96"/>
      <c r="I29" s="96"/>
      <c r="J29" s="96"/>
      <c r="K29" s="29"/>
      <c r="L29" s="96"/>
    </row>
    <row r="30" spans="1:12" x14ac:dyDescent="0.25">
      <c r="A30" s="101"/>
      <c r="B30" s="91"/>
      <c r="C30" s="95"/>
      <c r="D30" s="91"/>
      <c r="E30" s="91"/>
      <c r="F30" s="91"/>
      <c r="G30" s="91"/>
      <c r="H30" s="91"/>
      <c r="I30" s="91"/>
      <c r="J30" s="91"/>
      <c r="L30" s="91"/>
    </row>
    <row r="31" spans="1:12" ht="30.75" customHeight="1" x14ac:dyDescent="0.25">
      <c r="A31" s="97" t="s">
        <v>132</v>
      </c>
      <c r="B31" s="97"/>
      <c r="C31" s="97"/>
      <c r="D31" s="97"/>
      <c r="E31" s="97"/>
      <c r="F31" s="97"/>
      <c r="G31" s="97"/>
      <c r="H31" s="97"/>
      <c r="I31" s="97"/>
      <c r="J31" s="97"/>
      <c r="K31" s="27"/>
      <c r="L31" s="91"/>
    </row>
    <row r="32" spans="1:12" ht="30" customHeight="1" x14ac:dyDescent="0.25">
      <c r="A32" s="98"/>
      <c r="B32" s="98"/>
      <c r="C32" s="27"/>
      <c r="D32" s="27"/>
      <c r="E32" s="27"/>
      <c r="F32" s="27"/>
      <c r="G32" s="27"/>
      <c r="H32" s="27"/>
      <c r="I32" s="99"/>
      <c r="J32" s="99"/>
      <c r="K32" s="27"/>
      <c r="L32" s="91"/>
    </row>
  </sheetData>
  <mergeCells count="42">
    <mergeCell ref="J29:J30"/>
    <mergeCell ref="L29:L30"/>
    <mergeCell ref="A31:J31"/>
    <mergeCell ref="L31:L32"/>
    <mergeCell ref="A32:B32"/>
    <mergeCell ref="I32:J32"/>
    <mergeCell ref="E29:E30"/>
    <mergeCell ref="F29:F30"/>
    <mergeCell ref="G29:G30"/>
    <mergeCell ref="H29:H30"/>
    <mergeCell ref="I29:I30"/>
    <mergeCell ref="A29:A30"/>
    <mergeCell ref="B29:B30"/>
    <mergeCell ref="C29:C30"/>
    <mergeCell ref="D29:D30"/>
    <mergeCell ref="I1:L4"/>
    <mergeCell ref="A5:L5"/>
    <mergeCell ref="A6:A7"/>
    <mergeCell ref="B6:B7"/>
    <mergeCell ref="C6:C7"/>
    <mergeCell ref="H6:L6"/>
    <mergeCell ref="A1:A4"/>
    <mergeCell ref="B1:B4"/>
    <mergeCell ref="C1:C4"/>
    <mergeCell ref="D1:D4"/>
    <mergeCell ref="E1:E4"/>
    <mergeCell ref="D6:G6"/>
    <mergeCell ref="C11:C16"/>
    <mergeCell ref="C23:C26"/>
    <mergeCell ref="C18:C21"/>
    <mergeCell ref="F1:F4"/>
    <mergeCell ref="G1:G4"/>
    <mergeCell ref="A27:A28"/>
    <mergeCell ref="B27:B28"/>
    <mergeCell ref="A8:A9"/>
    <mergeCell ref="B8:B9"/>
    <mergeCell ref="A10:A16"/>
    <mergeCell ref="B10:B16"/>
    <mergeCell ref="A17:A21"/>
    <mergeCell ref="B17:B21"/>
    <mergeCell ref="A22:A26"/>
    <mergeCell ref="B22:B26"/>
  </mergeCells>
  <pageMargins left="0.51181102362204722" right="0" top="0" bottom="0" header="0" footer="0"/>
  <pageSetup paperSize="9" scale="71" fitToHeight="10" orientation="landscape" r:id="rId1"/>
  <rowBreaks count="1" manualBreakCount="1">
    <brk id="32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23.85546875" style="4" customWidth="1"/>
    <col min="2" max="2" width="33.7109375" style="4" customWidth="1"/>
    <col min="3" max="3" width="35.42578125" style="4" customWidth="1"/>
    <col min="4" max="4" width="15.7109375" style="4" customWidth="1"/>
    <col min="5" max="5" width="14.5703125" style="4" customWidth="1"/>
    <col min="6" max="6" width="13.5703125" style="4" customWidth="1"/>
    <col min="7" max="7" width="14.42578125" style="4" customWidth="1"/>
    <col min="8" max="8" width="6.7109375" style="4" customWidth="1"/>
    <col min="9" max="16384" width="9.140625" style="4"/>
  </cols>
  <sheetData>
    <row r="1" spans="1:7" ht="62.25" customHeight="1" x14ac:dyDescent="0.25">
      <c r="E1" s="105" t="s">
        <v>51</v>
      </c>
      <c r="F1" s="105"/>
      <c r="G1" s="105"/>
    </row>
    <row r="2" spans="1:7" ht="42" customHeight="1" x14ac:dyDescent="0.25">
      <c r="A2" s="104" t="s">
        <v>40</v>
      </c>
      <c r="B2" s="104"/>
      <c r="C2" s="104"/>
      <c r="D2" s="104"/>
      <c r="E2" s="104"/>
      <c r="F2" s="104"/>
      <c r="G2" s="104"/>
    </row>
    <row r="3" spans="1:7" ht="26.25" customHeight="1" x14ac:dyDescent="0.25">
      <c r="A3" s="77" t="s">
        <v>29</v>
      </c>
      <c r="B3" s="77" t="s">
        <v>30</v>
      </c>
      <c r="C3" s="77" t="s">
        <v>31</v>
      </c>
      <c r="D3" s="77" t="s">
        <v>39</v>
      </c>
      <c r="E3" s="77"/>
      <c r="F3" s="77"/>
      <c r="G3" s="77"/>
    </row>
    <row r="4" spans="1:7" ht="35.25" customHeight="1" x14ac:dyDescent="0.25">
      <c r="A4" s="77"/>
      <c r="B4" s="77"/>
      <c r="C4" s="77"/>
      <c r="D4" s="55">
        <v>2019</v>
      </c>
      <c r="E4" s="55">
        <v>2020</v>
      </c>
      <c r="F4" s="55">
        <v>2021</v>
      </c>
      <c r="G4" s="55" t="s">
        <v>55</v>
      </c>
    </row>
    <row r="5" spans="1:7" ht="18.75" x14ac:dyDescent="0.25">
      <c r="A5" s="85" t="s">
        <v>24</v>
      </c>
      <c r="B5" s="85" t="s">
        <v>100</v>
      </c>
      <c r="C5" s="34" t="s">
        <v>32</v>
      </c>
      <c r="D5" s="35">
        <f>D7+D8+D9</f>
        <v>4865.7</v>
      </c>
      <c r="E5" s="35">
        <f t="shared" ref="E5:F5" si="0">E7+E8+E9</f>
        <v>4477.6000000000004</v>
      </c>
      <c r="F5" s="35">
        <f t="shared" si="0"/>
        <v>4477.6000000000004</v>
      </c>
      <c r="G5" s="35">
        <f>SUM(D5:F5)</f>
        <v>13820.9</v>
      </c>
    </row>
    <row r="6" spans="1:7" ht="18.75" x14ac:dyDescent="0.25">
      <c r="A6" s="85"/>
      <c r="B6" s="85"/>
      <c r="C6" s="34" t="s">
        <v>33</v>
      </c>
      <c r="D6" s="35"/>
      <c r="E6" s="35"/>
      <c r="F6" s="35"/>
      <c r="G6" s="35">
        <f t="shared" ref="G6:G29" si="1">SUM(D6:F6)</f>
        <v>0</v>
      </c>
    </row>
    <row r="7" spans="1:7" ht="18.75" x14ac:dyDescent="0.25">
      <c r="A7" s="85"/>
      <c r="B7" s="85"/>
      <c r="C7" s="34" t="s">
        <v>34</v>
      </c>
      <c r="D7" s="35">
        <f>D12+D17+D22+D27</f>
        <v>0</v>
      </c>
      <c r="E7" s="35">
        <f t="shared" ref="E7:F7" si="2">E12+E17+E22+E27</f>
        <v>0</v>
      </c>
      <c r="F7" s="35">
        <f t="shared" si="2"/>
        <v>0</v>
      </c>
      <c r="G7" s="35">
        <f t="shared" si="1"/>
        <v>0</v>
      </c>
    </row>
    <row r="8" spans="1:7" ht="18.75" x14ac:dyDescent="0.25">
      <c r="A8" s="85"/>
      <c r="B8" s="85"/>
      <c r="C8" s="34" t="s">
        <v>35</v>
      </c>
      <c r="D8" s="35">
        <f>D13+D18+D23+D28</f>
        <v>756.9</v>
      </c>
      <c r="E8" s="35">
        <f t="shared" ref="E8:F8" si="3">E13+E18+E23+E28</f>
        <v>755.5</v>
      </c>
      <c r="F8" s="35">
        <f t="shared" si="3"/>
        <v>755.5</v>
      </c>
      <c r="G8" s="35">
        <f t="shared" si="1"/>
        <v>2267.9</v>
      </c>
    </row>
    <row r="9" spans="1:7" ht="18.75" x14ac:dyDescent="0.25">
      <c r="A9" s="85"/>
      <c r="B9" s="85"/>
      <c r="C9" s="34" t="s">
        <v>36</v>
      </c>
      <c r="D9" s="35">
        <f>D14+D19+D24+D29</f>
        <v>4108.8</v>
      </c>
      <c r="E9" s="35">
        <f t="shared" ref="E9:F9" si="4">E14+E19+E24+E29</f>
        <v>3722.1</v>
      </c>
      <c r="F9" s="35">
        <f t="shared" si="4"/>
        <v>3722.1</v>
      </c>
      <c r="G9" s="35">
        <f t="shared" si="1"/>
        <v>11553</v>
      </c>
    </row>
    <row r="10" spans="1:7" ht="18.75" x14ac:dyDescent="0.25">
      <c r="A10" s="83" t="s">
        <v>5</v>
      </c>
      <c r="B10" s="83" t="s">
        <v>99</v>
      </c>
      <c r="C10" s="36" t="s">
        <v>32</v>
      </c>
      <c r="D10" s="37">
        <f>D12+D13+D14</f>
        <v>1048.6999999999998</v>
      </c>
      <c r="E10" s="37">
        <f t="shared" ref="E10:F10" si="5">E12+E13+E14</f>
        <v>937.4</v>
      </c>
      <c r="F10" s="37">
        <f t="shared" si="5"/>
        <v>937.4</v>
      </c>
      <c r="G10" s="37">
        <f t="shared" si="1"/>
        <v>2923.5</v>
      </c>
    </row>
    <row r="11" spans="1:7" ht="18.75" x14ac:dyDescent="0.25">
      <c r="A11" s="83"/>
      <c r="B11" s="83"/>
      <c r="C11" s="36" t="s">
        <v>33</v>
      </c>
      <c r="D11" s="37"/>
      <c r="E11" s="37"/>
      <c r="F11" s="37"/>
      <c r="G11" s="37">
        <f t="shared" si="1"/>
        <v>0</v>
      </c>
    </row>
    <row r="12" spans="1:7" ht="18.75" x14ac:dyDescent="0.25">
      <c r="A12" s="83"/>
      <c r="B12" s="83"/>
      <c r="C12" s="36" t="s">
        <v>37</v>
      </c>
      <c r="D12" s="37"/>
      <c r="E12" s="37"/>
      <c r="F12" s="37"/>
      <c r="G12" s="37">
        <f t="shared" si="1"/>
        <v>0</v>
      </c>
    </row>
    <row r="13" spans="1:7" ht="18.75" x14ac:dyDescent="0.25">
      <c r="A13" s="83"/>
      <c r="B13" s="83"/>
      <c r="C13" s="36" t="s">
        <v>35</v>
      </c>
      <c r="D13" s="37">
        <f>'Прил№1 к прогр'!I16+'Прил№1 к прогр'!I14+'Прил№1 к прогр'!I11</f>
        <v>343.79999999999995</v>
      </c>
      <c r="E13" s="37">
        <f>'Прил№1 к прогр'!J16+'Прил№1 к прогр'!J14+'Прил№1 к прогр'!J11</f>
        <v>342.4</v>
      </c>
      <c r="F13" s="37">
        <f>'Прил№1 к прогр'!K16+'Прил№1 к прогр'!K14+'Прил№1 к прогр'!K11</f>
        <v>342.4</v>
      </c>
      <c r="G13" s="37">
        <f t="shared" si="1"/>
        <v>1028.5999999999999</v>
      </c>
    </row>
    <row r="14" spans="1:7" ht="18.75" x14ac:dyDescent="0.25">
      <c r="A14" s="83"/>
      <c r="B14" s="83"/>
      <c r="C14" s="36" t="s">
        <v>38</v>
      </c>
      <c r="D14" s="37">
        <f>'Прил№1 к прогр'!I15+'Прил№1 к прогр'!I13+'Прил№1 к прогр'!I12</f>
        <v>704.9</v>
      </c>
      <c r="E14" s="37">
        <f>'Прил№1 к прогр'!J15+'Прил№1 к прогр'!J13+'Прил№1 к прогр'!J12</f>
        <v>595</v>
      </c>
      <c r="F14" s="37">
        <f>'Прил№1 к прогр'!K15+'Прил№1 к прогр'!K13+'Прил№1 к прогр'!K12</f>
        <v>595</v>
      </c>
      <c r="G14" s="37">
        <f t="shared" si="1"/>
        <v>1894.9</v>
      </c>
    </row>
    <row r="15" spans="1:7" ht="18.75" x14ac:dyDescent="0.25">
      <c r="A15" s="83" t="s">
        <v>6</v>
      </c>
      <c r="B15" s="83" t="s">
        <v>98</v>
      </c>
      <c r="C15" s="36" t="s">
        <v>32</v>
      </c>
      <c r="D15" s="37">
        <f>D17+D18+D19</f>
        <v>564.1</v>
      </c>
      <c r="E15" s="37">
        <f t="shared" ref="E15:F15" si="6">E17+E18+E19</f>
        <v>564.1</v>
      </c>
      <c r="F15" s="37">
        <f t="shared" si="6"/>
        <v>564.1</v>
      </c>
      <c r="G15" s="37">
        <f t="shared" si="1"/>
        <v>1692.3000000000002</v>
      </c>
    </row>
    <row r="16" spans="1:7" ht="18.75" x14ac:dyDescent="0.25">
      <c r="A16" s="83"/>
      <c r="B16" s="83"/>
      <c r="C16" s="36" t="s">
        <v>33</v>
      </c>
      <c r="D16" s="37"/>
      <c r="E16" s="37"/>
      <c r="F16" s="37"/>
      <c r="G16" s="37">
        <f t="shared" si="1"/>
        <v>0</v>
      </c>
    </row>
    <row r="17" spans="1:7" ht="18.75" x14ac:dyDescent="0.25">
      <c r="A17" s="83"/>
      <c r="B17" s="83"/>
      <c r="C17" s="36" t="s">
        <v>37</v>
      </c>
      <c r="D17" s="37"/>
      <c r="E17" s="37"/>
      <c r="F17" s="37"/>
      <c r="G17" s="37">
        <f t="shared" si="1"/>
        <v>0</v>
      </c>
    </row>
    <row r="18" spans="1:7" ht="18.75" x14ac:dyDescent="0.25">
      <c r="A18" s="83"/>
      <c r="B18" s="83"/>
      <c r="C18" s="36" t="s">
        <v>35</v>
      </c>
      <c r="D18" s="37">
        <f>'Прил№1 к прогр'!I20+'Прил№1 к прогр'!I18</f>
        <v>387</v>
      </c>
      <c r="E18" s="37">
        <f>'Прил№1 к прогр'!J20+'Прил№1 к прогр'!J18</f>
        <v>387</v>
      </c>
      <c r="F18" s="37">
        <f>'Прил№1 к прогр'!K20+'Прил№1 к прогр'!K18</f>
        <v>387</v>
      </c>
      <c r="G18" s="37">
        <f t="shared" si="1"/>
        <v>1161</v>
      </c>
    </row>
    <row r="19" spans="1:7" ht="18.75" x14ac:dyDescent="0.25">
      <c r="A19" s="83"/>
      <c r="B19" s="83"/>
      <c r="C19" s="36" t="s">
        <v>38</v>
      </c>
      <c r="D19" s="37">
        <f>'Прил№1 к прогр'!I21+'Прил№1 к прогр'!I19</f>
        <v>177.1</v>
      </c>
      <c r="E19" s="37">
        <f>'Прил№1 к прогр'!J21+'Прил№1 к прогр'!J19</f>
        <v>177.1</v>
      </c>
      <c r="F19" s="37">
        <f>'Прил№1 к прогр'!K21+'Прил№1 к прогр'!K19</f>
        <v>177.1</v>
      </c>
      <c r="G19" s="37">
        <f t="shared" si="1"/>
        <v>531.29999999999995</v>
      </c>
    </row>
    <row r="20" spans="1:7" ht="18.75" x14ac:dyDescent="0.25">
      <c r="A20" s="83" t="s">
        <v>27</v>
      </c>
      <c r="B20" s="83" t="s">
        <v>95</v>
      </c>
      <c r="C20" s="36" t="s">
        <v>32</v>
      </c>
      <c r="D20" s="37">
        <f>D22+D23+D24</f>
        <v>3152.9</v>
      </c>
      <c r="E20" s="37">
        <f t="shared" ref="E20:F20" si="7">E22+E23+E24</f>
        <v>2876.1</v>
      </c>
      <c r="F20" s="37">
        <f t="shared" si="7"/>
        <v>2876.1</v>
      </c>
      <c r="G20" s="37">
        <f t="shared" si="1"/>
        <v>8905.1</v>
      </c>
    </row>
    <row r="21" spans="1:7" ht="18.75" x14ac:dyDescent="0.25">
      <c r="A21" s="83"/>
      <c r="B21" s="83"/>
      <c r="C21" s="36" t="s">
        <v>33</v>
      </c>
      <c r="D21" s="37"/>
      <c r="E21" s="37"/>
      <c r="F21" s="37"/>
      <c r="G21" s="37">
        <f t="shared" si="1"/>
        <v>0</v>
      </c>
    </row>
    <row r="22" spans="1:7" ht="18.75" x14ac:dyDescent="0.25">
      <c r="A22" s="83"/>
      <c r="B22" s="83"/>
      <c r="C22" s="36" t="s">
        <v>37</v>
      </c>
      <c r="D22" s="37"/>
      <c r="E22" s="37"/>
      <c r="F22" s="37"/>
      <c r="G22" s="37">
        <f t="shared" si="1"/>
        <v>0</v>
      </c>
    </row>
    <row r="23" spans="1:7" ht="18.75" x14ac:dyDescent="0.25">
      <c r="A23" s="83"/>
      <c r="B23" s="83"/>
      <c r="C23" s="36" t="s">
        <v>35</v>
      </c>
      <c r="D23" s="37">
        <f>'Прил№1 к прогр'!I23</f>
        <v>26.1</v>
      </c>
      <c r="E23" s="37">
        <f>'Прил№1 к прогр'!J23</f>
        <v>26.1</v>
      </c>
      <c r="F23" s="37">
        <f>'Прил№1 к прогр'!K23</f>
        <v>26.1</v>
      </c>
      <c r="G23" s="37">
        <f t="shared" si="1"/>
        <v>78.300000000000011</v>
      </c>
    </row>
    <row r="24" spans="1:7" ht="18.75" x14ac:dyDescent="0.25">
      <c r="A24" s="83"/>
      <c r="B24" s="83"/>
      <c r="C24" s="36" t="s">
        <v>38</v>
      </c>
      <c r="D24" s="37">
        <f>'Прил№1 к прогр'!I24</f>
        <v>3126.8</v>
      </c>
      <c r="E24" s="37">
        <f>'Прил№1 к прогр'!J24</f>
        <v>2850</v>
      </c>
      <c r="F24" s="37">
        <f>'Прил№1 к прогр'!K24</f>
        <v>2850</v>
      </c>
      <c r="G24" s="37">
        <f t="shared" si="1"/>
        <v>8826.7999999999993</v>
      </c>
    </row>
    <row r="25" spans="1:7" ht="18.75" x14ac:dyDescent="0.25">
      <c r="A25" s="83" t="s">
        <v>28</v>
      </c>
      <c r="B25" s="83" t="s">
        <v>96</v>
      </c>
      <c r="C25" s="36" t="s">
        <v>32</v>
      </c>
      <c r="D25" s="37">
        <f>D27+D28+D29</f>
        <v>100</v>
      </c>
      <c r="E25" s="37">
        <f t="shared" ref="E25:F25" si="8">E27+E28+E29</f>
        <v>100</v>
      </c>
      <c r="F25" s="37">
        <f t="shared" si="8"/>
        <v>100</v>
      </c>
      <c r="G25" s="37">
        <f t="shared" si="1"/>
        <v>300</v>
      </c>
    </row>
    <row r="26" spans="1:7" ht="18.75" x14ac:dyDescent="0.25">
      <c r="A26" s="83"/>
      <c r="B26" s="83"/>
      <c r="C26" s="36" t="s">
        <v>33</v>
      </c>
      <c r="D26" s="37"/>
      <c r="E26" s="37"/>
      <c r="F26" s="37"/>
      <c r="G26" s="37">
        <f t="shared" si="1"/>
        <v>0</v>
      </c>
    </row>
    <row r="27" spans="1:7" ht="18.75" x14ac:dyDescent="0.25">
      <c r="A27" s="83"/>
      <c r="B27" s="83"/>
      <c r="C27" s="36" t="s">
        <v>37</v>
      </c>
      <c r="D27" s="37"/>
      <c r="E27" s="37"/>
      <c r="F27" s="37"/>
      <c r="G27" s="37">
        <f t="shared" si="1"/>
        <v>0</v>
      </c>
    </row>
    <row r="28" spans="1:7" ht="18.75" x14ac:dyDescent="0.25">
      <c r="A28" s="83"/>
      <c r="B28" s="83"/>
      <c r="C28" s="36" t="s">
        <v>35</v>
      </c>
      <c r="D28" s="37"/>
      <c r="E28" s="37"/>
      <c r="F28" s="37"/>
      <c r="G28" s="37">
        <f t="shared" si="1"/>
        <v>0</v>
      </c>
    </row>
    <row r="29" spans="1:7" ht="18.75" x14ac:dyDescent="0.25">
      <c r="A29" s="83"/>
      <c r="B29" s="83"/>
      <c r="C29" s="36" t="s">
        <v>38</v>
      </c>
      <c r="D29" s="37">
        <f>'Прил№1 к прогр'!I28</f>
        <v>100</v>
      </c>
      <c r="E29" s="37">
        <f>'Прил№1 к прогр'!J28</f>
        <v>100</v>
      </c>
      <c r="F29" s="37">
        <f>'Прил№1 к прогр'!K28</f>
        <v>100</v>
      </c>
      <c r="G29" s="37">
        <f t="shared" si="1"/>
        <v>300</v>
      </c>
    </row>
    <row r="31" spans="1:7" ht="32.25" customHeight="1" x14ac:dyDescent="0.3">
      <c r="A31" s="103" t="s">
        <v>101</v>
      </c>
      <c r="B31" s="103"/>
      <c r="C31" s="103"/>
      <c r="D31" s="103"/>
      <c r="E31" s="103"/>
      <c r="F31" s="103"/>
      <c r="G31" s="103"/>
    </row>
  </sheetData>
  <mergeCells count="17">
    <mergeCell ref="B5:B9"/>
    <mergeCell ref="A2:G2"/>
    <mergeCell ref="E1:G1"/>
    <mergeCell ref="A3:A4"/>
    <mergeCell ref="B3:B4"/>
    <mergeCell ref="C3:C4"/>
    <mergeCell ref="D3:G3"/>
    <mergeCell ref="A5:A9"/>
    <mergeCell ref="A31:G31"/>
    <mergeCell ref="B25:B29"/>
    <mergeCell ref="A25:A29"/>
    <mergeCell ref="A10:A14"/>
    <mergeCell ref="B10:B14"/>
    <mergeCell ref="A15:A19"/>
    <mergeCell ref="B15:B19"/>
    <mergeCell ref="A20:A24"/>
    <mergeCell ref="B20:B24"/>
  </mergeCells>
  <pageMargins left="0.59055118110236227" right="0" top="0" bottom="0" header="0" footer="0"/>
  <pageSetup paperSize="9" scale="86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A19" sqref="A19:K19"/>
    </sheetView>
  </sheetViews>
  <sheetFormatPr defaultRowHeight="15" x14ac:dyDescent="0.25"/>
  <cols>
    <col min="1" max="1" width="63.5703125" style="5" customWidth="1"/>
    <col min="2" max="2" width="14.5703125" style="5" customWidth="1"/>
    <col min="3" max="3" width="14.7109375" style="5" customWidth="1"/>
    <col min="4" max="4" width="13.7109375" style="5" customWidth="1"/>
    <col min="5" max="5" width="14.5703125" style="5" customWidth="1"/>
    <col min="6" max="6" width="12.7109375" style="5" customWidth="1"/>
    <col min="7" max="7" width="12.140625" style="5" customWidth="1"/>
    <col min="8" max="8" width="12.28515625" style="5" customWidth="1"/>
    <col min="9" max="9" width="11.85546875" style="5" customWidth="1"/>
    <col min="10" max="10" width="11.5703125" style="5" customWidth="1"/>
    <col min="11" max="11" width="13" style="5" customWidth="1"/>
    <col min="12" max="16384" width="9.140625" style="5"/>
  </cols>
  <sheetData>
    <row r="1" spans="1:11" ht="60.75" customHeight="1" x14ac:dyDescent="0.25">
      <c r="I1" s="110" t="s">
        <v>102</v>
      </c>
      <c r="J1" s="110"/>
      <c r="K1" s="110"/>
    </row>
    <row r="3" spans="1:11" ht="18.75" x14ac:dyDescent="0.25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5" spans="1:11" x14ac:dyDescent="0.25">
      <c r="A5" s="112" t="s">
        <v>41</v>
      </c>
      <c r="B5" s="112" t="s">
        <v>42</v>
      </c>
      <c r="C5" s="112"/>
      <c r="D5" s="112"/>
      <c r="E5" s="112"/>
      <c r="F5" s="112"/>
      <c r="G5" s="112" t="s">
        <v>43</v>
      </c>
      <c r="H5" s="112"/>
      <c r="I5" s="112"/>
      <c r="J5" s="112"/>
      <c r="K5" s="112"/>
    </row>
    <row r="6" spans="1:11" ht="18" customHeight="1" x14ac:dyDescent="0.25">
      <c r="A6" s="112"/>
      <c r="B6" s="61">
        <v>2017</v>
      </c>
      <c r="C6" s="61">
        <v>2018</v>
      </c>
      <c r="D6" s="61">
        <v>2019</v>
      </c>
      <c r="E6" s="61">
        <v>2020</v>
      </c>
      <c r="F6" s="61">
        <v>2021</v>
      </c>
      <c r="G6" s="62">
        <v>2017</v>
      </c>
      <c r="H6" s="62">
        <v>2018</v>
      </c>
      <c r="I6" s="62">
        <v>2019</v>
      </c>
      <c r="J6" s="62">
        <v>2020</v>
      </c>
      <c r="K6" s="62">
        <v>2021</v>
      </c>
    </row>
    <row r="7" spans="1:11" ht="17.25" customHeight="1" x14ac:dyDescent="0.25">
      <c r="A7" s="113" t="s">
        <v>125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 ht="15" customHeight="1" x14ac:dyDescent="0.25">
      <c r="A8" s="106" t="s">
        <v>128</v>
      </c>
      <c r="B8" s="107"/>
      <c r="C8" s="107"/>
      <c r="D8" s="107"/>
      <c r="E8" s="107"/>
      <c r="F8" s="107"/>
      <c r="G8" s="107"/>
      <c r="H8" s="107"/>
      <c r="I8" s="107"/>
      <c r="J8" s="107"/>
      <c r="K8" s="108"/>
    </row>
    <row r="9" spans="1:11" ht="16.5" customHeight="1" x14ac:dyDescent="0.25">
      <c r="A9" s="106" t="s">
        <v>65</v>
      </c>
      <c r="B9" s="107"/>
      <c r="C9" s="107"/>
      <c r="D9" s="107"/>
      <c r="E9" s="107"/>
      <c r="F9" s="107"/>
      <c r="G9" s="107"/>
      <c r="H9" s="107"/>
      <c r="I9" s="107"/>
      <c r="J9" s="107"/>
      <c r="K9" s="108"/>
    </row>
    <row r="10" spans="1:11" ht="15" customHeight="1" x14ac:dyDescent="0.25">
      <c r="A10" s="56" t="s">
        <v>56</v>
      </c>
      <c r="B10" s="57">
        <v>6</v>
      </c>
      <c r="C10" s="57">
        <v>9</v>
      </c>
      <c r="D10" s="57">
        <v>10</v>
      </c>
      <c r="E10" s="57">
        <v>11</v>
      </c>
      <c r="F10" s="57">
        <v>12</v>
      </c>
      <c r="G10" s="58">
        <v>278.7</v>
      </c>
      <c r="H10" s="58">
        <v>247.4</v>
      </c>
      <c r="I10" s="58">
        <v>247.4</v>
      </c>
      <c r="J10" s="58">
        <v>250</v>
      </c>
      <c r="K10" s="58">
        <v>250</v>
      </c>
    </row>
    <row r="11" spans="1:11" s="12" customFormat="1" ht="14.25" customHeight="1" x14ac:dyDescent="0.25">
      <c r="A11" s="106" t="s">
        <v>126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8"/>
    </row>
    <row r="12" spans="1:11" s="12" customFormat="1" ht="15" customHeight="1" x14ac:dyDescent="0.25">
      <c r="A12" s="106" t="s">
        <v>127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8"/>
    </row>
    <row r="13" spans="1:11" s="12" customFormat="1" ht="16.5" customHeight="1" x14ac:dyDescent="0.25">
      <c r="A13" s="106" t="s">
        <v>65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8"/>
    </row>
    <row r="14" spans="1:11" s="12" customFormat="1" ht="17.25" customHeight="1" x14ac:dyDescent="0.25">
      <c r="A14" s="56" t="s">
        <v>56</v>
      </c>
      <c r="B14" s="57">
        <v>214</v>
      </c>
      <c r="C14" s="57">
        <v>214</v>
      </c>
      <c r="D14" s="57">
        <v>214</v>
      </c>
      <c r="E14" s="57">
        <v>218</v>
      </c>
      <c r="F14" s="57">
        <v>220</v>
      </c>
      <c r="G14" s="58">
        <v>200</v>
      </c>
      <c r="H14" s="58">
        <v>200</v>
      </c>
      <c r="I14" s="58">
        <v>200</v>
      </c>
      <c r="J14" s="58">
        <v>200</v>
      </c>
      <c r="K14" s="58">
        <v>200</v>
      </c>
    </row>
    <row r="15" spans="1:11" s="12" customFormat="1" ht="28.5" customHeight="1" x14ac:dyDescent="0.25">
      <c r="A15" s="106" t="s">
        <v>129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8"/>
    </row>
    <row r="16" spans="1:11" s="12" customFormat="1" ht="15" customHeight="1" x14ac:dyDescent="0.25">
      <c r="A16" s="106" t="s">
        <v>127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8"/>
    </row>
    <row r="17" spans="1:11" s="12" customFormat="1" ht="16.5" customHeight="1" x14ac:dyDescent="0.25">
      <c r="A17" s="106" t="s">
        <v>65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8"/>
    </row>
    <row r="18" spans="1:11" s="12" customFormat="1" ht="16.5" customHeight="1" x14ac:dyDescent="0.25">
      <c r="A18" s="56" t="s">
        <v>56</v>
      </c>
      <c r="B18" s="57">
        <v>5</v>
      </c>
      <c r="C18" s="57">
        <v>5</v>
      </c>
      <c r="D18" s="57">
        <v>5</v>
      </c>
      <c r="E18" s="57">
        <v>7</v>
      </c>
      <c r="F18" s="57">
        <v>8</v>
      </c>
      <c r="G18" s="58">
        <v>570</v>
      </c>
      <c r="H18" s="58">
        <v>490</v>
      </c>
      <c r="I18" s="58">
        <v>490</v>
      </c>
      <c r="J18" s="58">
        <v>570</v>
      </c>
      <c r="K18" s="58">
        <v>580</v>
      </c>
    </row>
    <row r="19" spans="1:11" s="12" customFormat="1" ht="27" customHeight="1" x14ac:dyDescent="0.25">
      <c r="A19" s="106" t="s">
        <v>130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8"/>
    </row>
    <row r="20" spans="1:11" x14ac:dyDescent="0.25">
      <c r="A20" s="106" t="s">
        <v>127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8"/>
    </row>
    <row r="21" spans="1:11" ht="15.75" customHeight="1" x14ac:dyDescent="0.25">
      <c r="A21" s="106" t="s">
        <v>67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8"/>
    </row>
    <row r="22" spans="1:11" ht="15.75" customHeight="1" x14ac:dyDescent="0.25">
      <c r="A22" s="56" t="s">
        <v>56</v>
      </c>
      <c r="B22" s="57">
        <v>52</v>
      </c>
      <c r="C22" s="57">
        <v>52</v>
      </c>
      <c r="D22" s="57">
        <v>52</v>
      </c>
      <c r="E22" s="57">
        <v>55</v>
      </c>
      <c r="F22" s="57">
        <v>58</v>
      </c>
      <c r="G22" s="58">
        <v>3152.9</v>
      </c>
      <c r="H22" s="58">
        <v>2876.1</v>
      </c>
      <c r="I22" s="58">
        <v>2876.1</v>
      </c>
      <c r="J22" s="58">
        <v>2880</v>
      </c>
      <c r="K22" s="58">
        <v>2880</v>
      </c>
    </row>
    <row r="23" spans="1:11" ht="30.75" customHeight="1" x14ac:dyDescent="0.25">
      <c r="A23" s="114" t="s">
        <v>131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6"/>
    </row>
    <row r="24" spans="1:11" x14ac:dyDescent="0.25">
      <c r="A24" s="106" t="s">
        <v>127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8"/>
    </row>
    <row r="25" spans="1:11" s="12" customFormat="1" ht="15.75" customHeight="1" x14ac:dyDescent="0.25">
      <c r="A25" s="106" t="s">
        <v>69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8"/>
    </row>
    <row r="26" spans="1:11" s="59" customFormat="1" ht="16.5" customHeight="1" x14ac:dyDescent="0.25">
      <c r="A26" s="56" t="s">
        <v>56</v>
      </c>
      <c r="B26" s="57">
        <v>95</v>
      </c>
      <c r="C26" s="57">
        <v>95</v>
      </c>
      <c r="D26" s="57">
        <v>95</v>
      </c>
      <c r="E26" s="57">
        <v>98</v>
      </c>
      <c r="F26" s="57">
        <v>100</v>
      </c>
      <c r="G26" s="57">
        <v>560</v>
      </c>
      <c r="H26" s="57">
        <v>564.1</v>
      </c>
      <c r="I26" s="57">
        <v>564.1</v>
      </c>
      <c r="J26" s="57">
        <v>565</v>
      </c>
      <c r="K26" s="57">
        <v>570</v>
      </c>
    </row>
    <row r="28" spans="1:11" x14ac:dyDescent="0.25">
      <c r="A28" s="111" t="s">
        <v>57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</row>
  </sheetData>
  <mergeCells count="21">
    <mergeCell ref="A3:K3"/>
    <mergeCell ref="I1:K1"/>
    <mergeCell ref="A28:K28"/>
    <mergeCell ref="A5:A6"/>
    <mergeCell ref="B5:F5"/>
    <mergeCell ref="G5:K5"/>
    <mergeCell ref="A7:K7"/>
    <mergeCell ref="A8:K8"/>
    <mergeCell ref="A9:K9"/>
    <mergeCell ref="A20:K20"/>
    <mergeCell ref="A23:K23"/>
    <mergeCell ref="A24:K24"/>
    <mergeCell ref="A21:K21"/>
    <mergeCell ref="A25:K25"/>
    <mergeCell ref="A11:K11"/>
    <mergeCell ref="A12:K12"/>
    <mergeCell ref="A13:K13"/>
    <mergeCell ref="A15:K15"/>
    <mergeCell ref="A16:K16"/>
    <mergeCell ref="A17:K17"/>
    <mergeCell ref="A19:K19"/>
  </mergeCells>
  <pageMargins left="0.43307086614173229" right="0" top="0" bottom="0" header="0" footer="0"/>
  <pageSetup paperSize="9" scale="70" fitToHeight="10" orientation="landscape" r:id="rId1"/>
  <rowBreaks count="1" manualBreakCount="1">
    <brk id="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Прил№1 к паспорту</vt:lpstr>
      <vt:lpstr>Прил№2 к паспорту</vt:lpstr>
      <vt:lpstr>Прил№1 к прогр</vt:lpstr>
      <vt:lpstr>Прил№2 к прогр</vt:lpstr>
      <vt:lpstr>Прил№3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  <vt:lpstr>'Прил№3 к прогр'!Область_печати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Buh3</cp:lastModifiedBy>
  <cp:lastPrinted>2018-08-29T14:50:31Z</cp:lastPrinted>
  <dcterms:created xsi:type="dcterms:W3CDTF">2018-06-22T00:57:51Z</dcterms:created>
  <dcterms:modified xsi:type="dcterms:W3CDTF">2018-09-03T07:50:57Z</dcterms:modified>
</cp:coreProperties>
</file>