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9435" tabRatio="626" activeTab="3"/>
  </bookViews>
  <sheets>
    <sheet name="Прил№1 к паспорту" sheetId="1" r:id="rId1"/>
    <sheet name="Прил№2 к паспорту" sheetId="2" r:id="rId2"/>
    <sheet name="Прил№1 к прогр" sheetId="4" r:id="rId3"/>
    <sheet name="Прил№2 к прогр" sheetId="5" r:id="rId4"/>
    <sheet name="Прил№3 к прогр" sheetId="6" r:id="rId5"/>
  </sheets>
  <definedNames>
    <definedName name="_xlnm.Print_Area" localSheetId="0">'Прил№1 к паспорту'!$A$1:$J$26</definedName>
    <definedName name="_xlnm.Print_Area" localSheetId="2">'Прил№1 к прогр'!$A$1:$L$33</definedName>
    <definedName name="_xlnm.Print_Area" localSheetId="1">'Прил№2 к паспорту'!$A$1:$Q$13</definedName>
    <definedName name="_xlnm.Print_Area" localSheetId="3">'Прил№2 к прогр'!$A$1:$H$30</definedName>
    <definedName name="_xlnm.Print_Area" localSheetId="4">'Прил№3 к прогр'!$A$1:$L$28</definedName>
  </definedNames>
  <calcPr calcId="145621"/>
</workbook>
</file>

<file path=xl/calcChain.xml><?xml version="1.0" encoding="utf-8"?>
<calcChain xmlns="http://schemas.openxmlformats.org/spreadsheetml/2006/main">
  <c r="E17" i="5" l="1"/>
  <c r="F17" i="5"/>
  <c r="D17" i="5"/>
  <c r="E16" i="5"/>
  <c r="F16" i="5"/>
  <c r="D16" i="5"/>
  <c r="E26" i="5" l="1"/>
  <c r="F26" i="5"/>
  <c r="D26" i="5"/>
  <c r="E24" i="5"/>
  <c r="F24" i="5"/>
  <c r="D24" i="5"/>
  <c r="G27" i="5" l="1"/>
  <c r="G25" i="5"/>
  <c r="G24" i="5"/>
  <c r="G23" i="5"/>
  <c r="G22" i="5"/>
  <c r="G20" i="5"/>
  <c r="G18" i="5"/>
  <c r="G16" i="5"/>
  <c r="G15" i="5"/>
  <c r="G13" i="5"/>
  <c r="G11" i="5"/>
  <c r="G8" i="5"/>
  <c r="K30" i="4"/>
  <c r="K29" i="4"/>
  <c r="K28" i="4"/>
  <c r="K27" i="4"/>
  <c r="K24" i="4"/>
  <c r="K23" i="4"/>
  <c r="K22" i="4"/>
  <c r="K21" i="4"/>
  <c r="K20" i="4"/>
  <c r="K19" i="4"/>
  <c r="K18" i="4"/>
  <c r="K17" i="4"/>
  <c r="K16" i="4"/>
  <c r="K15" i="4"/>
  <c r="K14" i="4"/>
  <c r="G26" i="5" l="1"/>
  <c r="I13" i="4" l="1"/>
  <c r="J13" i="4"/>
  <c r="G17" i="5" l="1"/>
  <c r="E19" i="5"/>
  <c r="F19" i="5"/>
  <c r="H26" i="4"/>
  <c r="K26" i="4" s="1"/>
  <c r="I26" i="4"/>
  <c r="I25" i="4" s="1"/>
  <c r="J26" i="4"/>
  <c r="J25" i="4" s="1"/>
  <c r="H13" i="4" l="1"/>
  <c r="K13" i="4" s="1"/>
  <c r="H25" i="4"/>
  <c r="K25" i="4" s="1"/>
  <c r="D19" i="5"/>
  <c r="G19" i="5" s="1"/>
  <c r="E8" i="5" l="1"/>
  <c r="F8" i="5"/>
  <c r="E9" i="5"/>
  <c r="F9" i="5"/>
  <c r="E11" i="5"/>
  <c r="F11" i="5"/>
  <c r="E13" i="5"/>
  <c r="F13" i="5"/>
  <c r="D8" i="5"/>
  <c r="D9" i="5"/>
  <c r="D11" i="5"/>
  <c r="D13" i="5"/>
  <c r="E21" i="5"/>
  <c r="E12" i="5"/>
  <c r="F12" i="5"/>
  <c r="E10" i="5"/>
  <c r="F10" i="5"/>
  <c r="D10" i="5"/>
  <c r="I12" i="4"/>
  <c r="I9" i="4" s="1"/>
  <c r="J12" i="4"/>
  <c r="J9" i="4" s="1"/>
  <c r="H12" i="4"/>
  <c r="K12" i="4" s="1"/>
  <c r="G9" i="5" l="1"/>
  <c r="G10" i="5"/>
  <c r="H9" i="4"/>
  <c r="K9" i="4" s="1"/>
  <c r="F21" i="5"/>
  <c r="J11" i="4"/>
  <c r="J10" i="4" s="1"/>
  <c r="F14" i="5"/>
  <c r="I11" i="4"/>
  <c r="I10" i="4" s="1"/>
  <c r="E14" i="5"/>
  <c r="E7" i="5" s="1"/>
  <c r="D12" i="5"/>
  <c r="G12" i="5" s="1"/>
  <c r="D21" i="5"/>
  <c r="G21" i="5" s="1"/>
  <c r="D14" i="5"/>
  <c r="H11" i="4"/>
  <c r="K11" i="4" s="1"/>
  <c r="G14" i="5" l="1"/>
  <c r="F7" i="5"/>
  <c r="H10" i="4"/>
  <c r="K10" i="4" s="1"/>
  <c r="D7" i="5"/>
  <c r="G7" i="5" l="1"/>
</calcChain>
</file>

<file path=xl/sharedStrings.xml><?xml version="1.0" encoding="utf-8"?>
<sst xmlns="http://schemas.openxmlformats.org/spreadsheetml/2006/main" count="247" uniqueCount="123">
  <si>
    <t>Вес показателя</t>
  </si>
  <si>
    <t>№  п/п</t>
  </si>
  <si>
    <t xml:space="preserve">Цели, задачи, показатели </t>
  </si>
  <si>
    <t>Единица измерения</t>
  </si>
  <si>
    <t>Источник информации</t>
  </si>
  <si>
    <t>Подпрограмма 1</t>
  </si>
  <si>
    <t>Подпрограмма 2</t>
  </si>
  <si>
    <t>1.1.</t>
  </si>
  <si>
    <t>1.1.1.</t>
  </si>
  <si>
    <t>1.2.</t>
  </si>
  <si>
    <t>1.2.1.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</si>
  <si>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</si>
  <si>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Плановый период</t>
  </si>
  <si>
    <t>Долгосрочный период по годам</t>
  </si>
  <si>
    <t>№ п/п</t>
  </si>
  <si>
    <t xml:space="preserve">Цели, целевые показатели  </t>
  </si>
  <si>
    <t>Значения целевых показателей на долгосрочный период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</si>
  <si>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</si>
  <si>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</si>
  <si>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</si>
  <si>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</si>
  <si>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</si>
  <si>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</si>
  <si>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</si>
  <si>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</si>
  <si>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</si>
  <si>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</si>
  <si>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</si>
  <si>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Расходы (тыс. руб.), годы</t>
  </si>
  <si>
    <t>Рз                Пр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</si>
  <si>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</si>
  <si>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</si>
  <si>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</si>
  <si>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</si>
  <si>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</si>
  <si>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</si>
  <si>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</si>
  <si>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внебюджетные  источники                 </t>
  </si>
  <si>
    <t xml:space="preserve">районный бюджет </t>
  </si>
  <si>
    <t>юридические лица</t>
  </si>
  <si>
    <t xml:space="preserve">федеральный бюджет </t>
  </si>
  <si>
    <t xml:space="preserve">районный бюджет  </t>
  </si>
  <si>
    <t>Оценка расходов (тыс. руб.), годы</t>
  </si>
  <si>
    <t>Информация о ресурсном обеспечении и прогнозной оценке расходов на реализацию целей муниципальной программы Балахтинского района с учетом источников финансирования, в том числе средств федерального, краевого и районного бюджетов</t>
  </si>
  <si>
    <t>Информация о распределении планируемых расходов по программам муниципальной программы Балахтинского района</t>
  </si>
  <si>
    <t>Наименование услуги, показателя объема услуги (работы)</t>
  </si>
  <si>
    <t>Значение показателя объема услуги (работы)</t>
  </si>
  <si>
    <t>Расходы районного бюджета на оказание (выполнение) муниципальной услуги (работы), тыс. руб.</t>
  </si>
  <si>
    <t xml:space="preserve">Прогноз сводных показателей муниципальных заданий </t>
  </si>
  <si>
    <t xml:space="preserve">Приложение № 1 
к Паспорту муниципальной программы Балахтинского района "Развитие физической культуры, спорта, туризма в Балахтинском районе"
</t>
  </si>
  <si>
    <t xml:space="preserve">Задача 1 "Обеспечение развития массовой физической культуры на территории Балахтинского района."  </t>
  </si>
  <si>
    <t>Подпрограмма 1 "Развитие массовой физической культуры и спорта"</t>
  </si>
  <si>
    <t xml:space="preserve">Задача 2 "Создание благоприятных условий для развития туризма в Балахтинском районе"   </t>
  </si>
  <si>
    <t>Подпрограмма 2 "Развитие туристической отрасли в Балахтинском районе"</t>
  </si>
  <si>
    <t>Организованная рекреационная зона для въездного туризма</t>
  </si>
  <si>
    <t>Руководитель                                                                                                                                                                                                              Иконников А.А.</t>
  </si>
  <si>
    <t>Приложение № 2 
к Паспорту муниципальной программы Балахтинского района "Развитие физической культуры, спорта, туризма в Балахтинском районе"</t>
  </si>
  <si>
    <t xml:space="preserve">Цель 1 "Создание условий, обеспечивающих возможность гражданам систематически заниматься физической культурой и спортом; создание условий адаптации к нормальной социальной среде людей с ограниченными возможностями здоровья через спортивно-оздоровительные мероприятия, формирование инвестиционного интереса групп лиц к использованию в своих целях рекреационно-туристического потенциала Красноярского водохранилища и противоположного правобережья Балахтинского района; обеспечение реализации программы и программных мероприятий"   </t>
  </si>
  <si>
    <t>1.1.2.</t>
  </si>
  <si>
    <t>1.1.3.</t>
  </si>
  <si>
    <t>1.1.4.</t>
  </si>
  <si>
    <t>1.1.5.</t>
  </si>
  <si>
    <t>1.2.2.</t>
  </si>
  <si>
    <t>1.2.3.</t>
  </si>
  <si>
    <t>Количество спортивных сооружений в Балахтинском районе</t>
  </si>
  <si>
    <t>ед.</t>
  </si>
  <si>
    <t>Доля граждан Балахтинского района, систематически занимающихся физической культурой и спортом, к общей численности населения района</t>
  </si>
  <si>
    <t>Руководитель                                                                                                                                                                                                             Иконников А.А.</t>
  </si>
  <si>
    <t>Приложение № 1                                              к муниципальной программе Балахтинского района "Развитие физической культуры, спорта, туризма в Балахтинском районе"</t>
  </si>
  <si>
    <t>Развитие физической культуры, спорта, туризма в Балахтинском районе</t>
  </si>
  <si>
    <t>Развитие массовой физической культуры и спорта</t>
  </si>
  <si>
    <t>Развитие туристической отрасли в Балахтинском районе</t>
  </si>
  <si>
    <t>Администрация Балахтинского района</t>
  </si>
  <si>
    <t>094</t>
  </si>
  <si>
    <t>1102</t>
  </si>
  <si>
    <t>0410001650</t>
  </si>
  <si>
    <t>621</t>
  </si>
  <si>
    <t>0410010210</t>
  </si>
  <si>
    <t>0412</t>
  </si>
  <si>
    <t>622</t>
  </si>
  <si>
    <t>Приложение № 2                                              к муниципальной программе Балахтинского района "Развитие физической культуры, спорта, туризма в Балахтинском районе"</t>
  </si>
  <si>
    <t>Приложение № 3                                                                             к муниципальной программе Балахтинского района "Развитие физической культуры, спорта, туризма в Балахтинском районе"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</si>
  <si>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ГТО</t>
  </si>
  <si>
    <t>Количество участников</t>
  </si>
  <si>
    <t>Обеспечение участия лиц, проходящих спортивную подготовку, в спортивных соревнованиях</t>
  </si>
  <si>
    <t>Пропаганда физической культуры, спорта и здорового образа жизни</t>
  </si>
  <si>
    <t>Количество спортивно-массовых и физкультурно-оздоровительных мероприятий</t>
  </si>
  <si>
    <t>Обеспечение доступа к объектам спорта</t>
  </si>
  <si>
    <t>Человек</t>
  </si>
  <si>
    <t>Организация и проведение официальных спортивных мероприятий</t>
  </si>
  <si>
    <t>Число участников мероприятий</t>
  </si>
  <si>
    <t>1.1.Единовременная пропускная способность спортивных сооружений Балахтинского района</t>
  </si>
  <si>
    <t>1.2. Доля граждан Балахтинского района, занимающихся физической культурой и спортом по месту работы, в общей численности населения, занятого в экономике</t>
  </si>
  <si>
    <t>1.3. Количество специалистов, обучающихся на курсах повышения квалификации и семинарах</t>
  </si>
  <si>
    <t xml:space="preserve">1.4. 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</t>
  </si>
  <si>
    <t>2.1. Организованная рекреационная зона для въездного туризма</t>
  </si>
  <si>
    <t>Цель 1 "Создание условий, обеспечивающих возможность гражданам систематически заниматься физической культурой и спортом; создание условий адаптации к нормальной социальной среде людей с ограниченными возможностями здоровья через спортивно-оздоровительные мероприятия; формирование инвестиционного интереса групп лиц к использованию в своих целях рекреационно-туристического потенциала Красноярского водохранилища и противоположного правобережья Балахтинского района; увеличение въездного туристического потока"</t>
  </si>
  <si>
    <t>Доля граждан Балахтинского района, систематически занимающихся физической культурой и спортом к общей численности населения района в возрасте от 3 до 79 лет с 35,86% в 2019 году до 36,86% в 2021 году</t>
  </si>
  <si>
    <t>Доля обучающихся, систематически занимающихся физической культурой и спортом, в общей численности обучающихся в возрасте от 3 до 18 лет в 2019 году 87,23% до 88,23% в 2021 году.</t>
  </si>
  <si>
    <t>Количество спортсменов Балахтинского района в составе сборных команд края по видам спорта с 3 человек в 2019 году до 4 человек в 2021 году</t>
  </si>
  <si>
    <t>Единовременная пропускная способность спортивных сооружений Балахтинского района с 1666 чел. В 2019 году до 1820 чел. в 2021 году</t>
  </si>
  <si>
    <t>Количество специалистов, обучающихся на курсах повышения квалификации и семинарах, 3 чел. ежегодно.</t>
  </si>
  <si>
    <t>Единовременная пропускная способность спортивных сооружений Балахтинского района1666 чел.в 2019 году до 1820 чел.в 2021 году</t>
  </si>
  <si>
    <t>Количество специалистов, обучающихся на курсах повышения квалификации и семинарах 3 чел.ежегодно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</si>
  <si>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с 5% в 2019 году до 7% в 2021 году.</t>
  </si>
  <si>
    <t>%</t>
  </si>
  <si>
    <t>чел.</t>
  </si>
  <si>
    <t>ведомственная отчетность</t>
  </si>
  <si>
    <t>статистическая отчетность</t>
  </si>
  <si>
    <t>Доля спортсменов занявших призовые места</t>
  </si>
  <si>
    <t>Доля граждан Балахтинского района, занимающихся физической культурой и спортом по месту работы, в общей численности населения, занятого в экономике с 12,98% в 2019 году до 13,03% в 2021 году.</t>
  </si>
  <si>
    <t>2.2. Количество посещаемости туристического потока до 16000 человек в 2021 год.</t>
  </si>
  <si>
    <t>Создание рабочих мест</t>
  </si>
  <si>
    <t>Создание туристических маршрутов</t>
  </si>
  <si>
    <t>1.2.4.</t>
  </si>
  <si>
    <t>04100S4180</t>
  </si>
  <si>
    <t>04100S4360</t>
  </si>
  <si>
    <t>0410074180</t>
  </si>
  <si>
    <t>0410074360</t>
  </si>
  <si>
    <t>041Р552280</t>
  </si>
  <si>
    <t>042Т474800</t>
  </si>
  <si>
    <t>Итого на 2019-2021</t>
  </si>
  <si>
    <t>0410010380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</si>
</sst>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1" xfId="0" applyFont="1" applyBorder="1" applyAlignment="1">
      <alignment vertical="top" wrapText="1"/>
    </xf>
    <xf numFmtId="16" fontId="1" fillId="0" borderId="1" xfId="0" applyNumberFormat="1" applyFont="1" applyBorder="1" applyAlignment="1">
      <alignment vertical="top" wrapText="1"/>
    </xf>
    <xf numFmtId="1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view="pageBreakPreview" topLeftCell="A19" zoomScaleNormal="100" zoomScaleSheetLayoutView="100" workbookViewId="0">
      <selection activeCell="C23" sqref="C23"/>
    </sheetView>
  </sheetViews>
  <sheetFormatPr defaultRowHeight="15" x14ac:dyDescent="0.25"/>
  <cols>
    <col min="1" max="1" width="6.140625" style="5" customWidth="1"/>
    <col min="2" max="2" width="50.42578125" style="5" customWidth="1"/>
    <col min="3" max="3" width="11.140625" style="5" customWidth="1"/>
    <col min="4" max="4" width="12" style="5" customWidth="1"/>
    <col min="5" max="5" width="15.28515625" style="5" customWidth="1"/>
    <col min="6" max="6" width="14.5703125" style="5" customWidth="1"/>
    <col min="7" max="7" width="12.7109375" style="5" customWidth="1"/>
    <col min="8" max="8" width="14.7109375" style="5" customWidth="1"/>
    <col min="9" max="9" width="13.42578125" style="5" customWidth="1"/>
    <col min="10" max="10" width="13.140625" style="5" customWidth="1"/>
    <col min="11" max="16384" width="9.140625" style="5"/>
  </cols>
  <sheetData>
    <row r="1" spans="1:10" ht="57" customHeight="1" x14ac:dyDescent="0.25">
      <c r="H1" s="57" t="s">
        <v>49</v>
      </c>
      <c r="I1" s="57"/>
      <c r="J1" s="57"/>
    </row>
    <row r="3" spans="1:10" ht="21" customHeight="1" x14ac:dyDescent="0.3">
      <c r="A3" s="62" t="s">
        <v>11</v>
      </c>
      <c r="B3" s="62"/>
      <c r="C3" s="62"/>
      <c r="D3" s="62"/>
      <c r="E3" s="62"/>
      <c r="F3" s="62"/>
      <c r="G3" s="62"/>
      <c r="H3" s="62"/>
      <c r="I3" s="62"/>
      <c r="J3" s="62"/>
    </row>
    <row r="5" spans="1:10" ht="39" customHeight="1" x14ac:dyDescent="0.25">
      <c r="A5" s="4" t="s">
        <v>1</v>
      </c>
      <c r="B5" s="4" t="s">
        <v>2</v>
      </c>
      <c r="C5" s="4" t="s">
        <v>3</v>
      </c>
      <c r="D5" s="4" t="s">
        <v>0</v>
      </c>
      <c r="E5" s="4" t="s">
        <v>4</v>
      </c>
      <c r="F5" s="4">
        <v>2017</v>
      </c>
      <c r="G5" s="4">
        <v>2018</v>
      </c>
      <c r="H5" s="4">
        <v>2019</v>
      </c>
      <c r="I5" s="4">
        <v>2020</v>
      </c>
      <c r="J5" s="4">
        <v>2021</v>
      </c>
    </row>
    <row r="6" spans="1:10" ht="60.75" customHeight="1" x14ac:dyDescent="0.25">
      <c r="A6" s="24">
        <v>1</v>
      </c>
      <c r="B6" s="63" t="s">
        <v>96</v>
      </c>
      <c r="C6" s="64"/>
      <c r="D6" s="64"/>
      <c r="E6" s="64"/>
      <c r="F6" s="64"/>
      <c r="G6" s="64"/>
      <c r="H6" s="64"/>
      <c r="I6" s="64"/>
      <c r="J6" s="64"/>
    </row>
    <row r="7" spans="1:10" s="19" customFormat="1" ht="66" customHeight="1" x14ac:dyDescent="0.25">
      <c r="A7" s="18"/>
      <c r="B7" s="22" t="s">
        <v>97</v>
      </c>
      <c r="C7" s="30" t="s">
        <v>105</v>
      </c>
      <c r="D7" s="30"/>
      <c r="E7" s="30" t="s">
        <v>107</v>
      </c>
      <c r="F7" s="30">
        <v>35.36</v>
      </c>
      <c r="G7" s="30">
        <v>35.86</v>
      </c>
      <c r="H7" s="30">
        <v>36.36</v>
      </c>
      <c r="I7" s="30">
        <v>36.86</v>
      </c>
      <c r="J7" s="30">
        <v>37.36</v>
      </c>
    </row>
    <row r="8" spans="1:10" s="31" customFormat="1" ht="66" customHeight="1" x14ac:dyDescent="0.25">
      <c r="A8" s="22"/>
      <c r="B8" s="29" t="s">
        <v>98</v>
      </c>
      <c r="C8" s="30" t="s">
        <v>105</v>
      </c>
      <c r="D8" s="30"/>
      <c r="E8" s="30" t="s">
        <v>107</v>
      </c>
      <c r="F8" s="30">
        <v>86.73</v>
      </c>
      <c r="G8" s="30">
        <v>87.23</v>
      </c>
      <c r="H8" s="30">
        <v>87.73</v>
      </c>
      <c r="I8" s="30">
        <v>88.23</v>
      </c>
      <c r="J8" s="30">
        <v>88.73</v>
      </c>
    </row>
    <row r="9" spans="1:10" s="23" customFormat="1" ht="63.75" customHeight="1" x14ac:dyDescent="0.25">
      <c r="A9" s="22"/>
      <c r="B9" s="29" t="s">
        <v>104</v>
      </c>
      <c r="C9" s="30" t="s">
        <v>105</v>
      </c>
      <c r="D9" s="30"/>
      <c r="E9" s="30" t="s">
        <v>107</v>
      </c>
      <c r="F9" s="30">
        <v>5</v>
      </c>
      <c r="G9" s="30">
        <v>5</v>
      </c>
      <c r="H9" s="30">
        <v>5.5</v>
      </c>
      <c r="I9" s="30">
        <v>6</v>
      </c>
      <c r="J9" s="30">
        <v>7</v>
      </c>
    </row>
    <row r="10" spans="1:10" s="21" customFormat="1" ht="50.25" customHeight="1" x14ac:dyDescent="0.25">
      <c r="A10" s="20"/>
      <c r="B10" s="22" t="s">
        <v>99</v>
      </c>
      <c r="C10" s="30" t="s">
        <v>106</v>
      </c>
      <c r="D10" s="30"/>
      <c r="E10" s="30" t="s">
        <v>107</v>
      </c>
      <c r="F10" s="30">
        <v>3</v>
      </c>
      <c r="G10" s="30">
        <v>3</v>
      </c>
      <c r="H10" s="30">
        <v>3</v>
      </c>
      <c r="I10" s="30">
        <v>4</v>
      </c>
      <c r="J10" s="30">
        <v>4</v>
      </c>
    </row>
    <row r="11" spans="1:10" s="21" customFormat="1" ht="48.75" customHeight="1" x14ac:dyDescent="0.25">
      <c r="A11" s="20"/>
      <c r="B11" s="22" t="s">
        <v>100</v>
      </c>
      <c r="C11" s="30" t="s">
        <v>106</v>
      </c>
      <c r="D11" s="30"/>
      <c r="E11" s="30" t="s">
        <v>108</v>
      </c>
      <c r="F11" s="30">
        <v>1666</v>
      </c>
      <c r="G11" s="30">
        <v>1666</v>
      </c>
      <c r="H11" s="30">
        <v>1666</v>
      </c>
      <c r="I11" s="30">
        <v>1820</v>
      </c>
      <c r="J11" s="30">
        <v>1820</v>
      </c>
    </row>
    <row r="12" spans="1:10" s="21" customFormat="1" ht="47.25" customHeight="1" x14ac:dyDescent="0.25">
      <c r="A12" s="20"/>
      <c r="B12" s="22" t="s">
        <v>101</v>
      </c>
      <c r="C12" s="30" t="s">
        <v>106</v>
      </c>
      <c r="D12" s="30"/>
      <c r="E12" s="30" t="s">
        <v>107</v>
      </c>
      <c r="F12" s="30">
        <v>3</v>
      </c>
      <c r="G12" s="30">
        <v>3</v>
      </c>
      <c r="H12" s="30">
        <v>3</v>
      </c>
      <c r="I12" s="30">
        <v>3</v>
      </c>
      <c r="J12" s="30">
        <v>3</v>
      </c>
    </row>
    <row r="13" spans="1:10" ht="18.75" customHeight="1" x14ac:dyDescent="0.25">
      <c r="A13" s="2" t="s">
        <v>7</v>
      </c>
      <c r="B13" s="59" t="s">
        <v>50</v>
      </c>
      <c r="C13" s="60"/>
      <c r="D13" s="60"/>
      <c r="E13" s="60"/>
      <c r="F13" s="60"/>
      <c r="G13" s="60"/>
      <c r="H13" s="60"/>
      <c r="I13" s="60"/>
      <c r="J13" s="61"/>
    </row>
    <row r="14" spans="1:10" ht="18.75" customHeight="1" x14ac:dyDescent="0.25">
      <c r="A14" s="3" t="s">
        <v>8</v>
      </c>
      <c r="B14" s="59" t="s">
        <v>51</v>
      </c>
      <c r="C14" s="60"/>
      <c r="D14" s="60"/>
      <c r="E14" s="60"/>
      <c r="F14" s="60"/>
      <c r="G14" s="60"/>
      <c r="H14" s="60"/>
      <c r="I14" s="60"/>
      <c r="J14" s="61"/>
    </row>
    <row r="15" spans="1:10" ht="45" x14ac:dyDescent="0.25">
      <c r="A15" s="3" t="s">
        <v>58</v>
      </c>
      <c r="B15" s="1" t="s">
        <v>102</v>
      </c>
      <c r="C15" s="41" t="s">
        <v>106</v>
      </c>
      <c r="D15" s="41"/>
      <c r="E15" s="41" t="s">
        <v>107</v>
      </c>
      <c r="F15" s="41">
        <v>1666</v>
      </c>
      <c r="G15" s="41">
        <v>1666</v>
      </c>
      <c r="H15" s="41">
        <v>1666</v>
      </c>
      <c r="I15" s="41">
        <v>1820</v>
      </c>
      <c r="J15" s="41">
        <v>1820</v>
      </c>
    </row>
    <row r="16" spans="1:10" s="23" customFormat="1" ht="60" x14ac:dyDescent="0.25">
      <c r="A16" s="3" t="s">
        <v>59</v>
      </c>
      <c r="B16" s="22" t="s">
        <v>110</v>
      </c>
      <c r="C16" s="41" t="s">
        <v>105</v>
      </c>
      <c r="D16" s="41"/>
      <c r="E16" s="41" t="s">
        <v>107</v>
      </c>
      <c r="F16" s="41">
        <v>12.98</v>
      </c>
      <c r="G16" s="41">
        <v>12.98</v>
      </c>
      <c r="H16" s="41">
        <v>12.98</v>
      </c>
      <c r="I16" s="41">
        <v>13.03</v>
      </c>
      <c r="J16" s="41">
        <v>13.03</v>
      </c>
    </row>
    <row r="17" spans="1:10" s="23" customFormat="1" ht="30" customHeight="1" x14ac:dyDescent="0.25">
      <c r="A17" s="3" t="s">
        <v>60</v>
      </c>
      <c r="B17" s="22" t="s">
        <v>103</v>
      </c>
      <c r="C17" s="41" t="s">
        <v>106</v>
      </c>
      <c r="D17" s="41"/>
      <c r="E17" s="41" t="s">
        <v>107</v>
      </c>
      <c r="F17" s="41">
        <v>3</v>
      </c>
      <c r="G17" s="41">
        <v>3</v>
      </c>
      <c r="H17" s="41">
        <v>3</v>
      </c>
      <c r="I17" s="41">
        <v>3</v>
      </c>
      <c r="J17" s="41">
        <v>3</v>
      </c>
    </row>
    <row r="18" spans="1:10" ht="63.75" customHeight="1" x14ac:dyDescent="0.25">
      <c r="A18" s="3" t="s">
        <v>61</v>
      </c>
      <c r="B18" s="29" t="s">
        <v>104</v>
      </c>
      <c r="C18" s="41" t="s">
        <v>105</v>
      </c>
      <c r="D18" s="41"/>
      <c r="E18" s="41" t="s">
        <v>107</v>
      </c>
      <c r="F18" s="41">
        <v>5</v>
      </c>
      <c r="G18" s="41">
        <v>5</v>
      </c>
      <c r="H18" s="41">
        <v>5.5</v>
      </c>
      <c r="I18" s="41">
        <v>6</v>
      </c>
      <c r="J18" s="41">
        <v>7</v>
      </c>
    </row>
    <row r="19" spans="1:10" ht="18.75" customHeight="1" x14ac:dyDescent="0.25">
      <c r="A19" s="2" t="s">
        <v>9</v>
      </c>
      <c r="B19" s="63" t="s">
        <v>52</v>
      </c>
      <c r="C19" s="64"/>
      <c r="D19" s="64"/>
      <c r="E19" s="64"/>
      <c r="F19" s="64"/>
      <c r="G19" s="64"/>
      <c r="H19" s="64"/>
      <c r="I19" s="64"/>
      <c r="J19" s="64"/>
    </row>
    <row r="20" spans="1:10" ht="18" customHeight="1" x14ac:dyDescent="0.25">
      <c r="A20" s="1" t="s">
        <v>10</v>
      </c>
      <c r="B20" s="63" t="s">
        <v>53</v>
      </c>
      <c r="C20" s="64"/>
      <c r="D20" s="64"/>
      <c r="E20" s="64"/>
      <c r="F20" s="64"/>
      <c r="G20" s="64"/>
      <c r="H20" s="64"/>
      <c r="I20" s="64"/>
      <c r="J20" s="64"/>
    </row>
    <row r="21" spans="1:10" ht="30" x14ac:dyDescent="0.25">
      <c r="A21" s="22" t="s">
        <v>62</v>
      </c>
      <c r="B21" s="22" t="s">
        <v>54</v>
      </c>
      <c r="C21" s="41" t="s">
        <v>65</v>
      </c>
      <c r="D21" s="41"/>
      <c r="E21" s="41" t="s">
        <v>107</v>
      </c>
      <c r="F21" s="41">
        <v>1</v>
      </c>
      <c r="G21" s="41">
        <v>0</v>
      </c>
      <c r="H21" s="41">
        <v>0</v>
      </c>
      <c r="I21" s="41">
        <v>0</v>
      </c>
      <c r="J21" s="41">
        <v>0</v>
      </c>
    </row>
    <row r="22" spans="1:10" s="45" customFormat="1" ht="30" x14ac:dyDescent="0.25">
      <c r="A22" s="22" t="s">
        <v>63</v>
      </c>
      <c r="B22" s="47" t="s">
        <v>112</v>
      </c>
      <c r="C22" s="44" t="s">
        <v>65</v>
      </c>
      <c r="D22" s="44"/>
      <c r="E22" s="44" t="s">
        <v>107</v>
      </c>
      <c r="F22" s="44">
        <v>3</v>
      </c>
      <c r="G22" s="44">
        <v>0</v>
      </c>
      <c r="H22" s="44">
        <v>2</v>
      </c>
      <c r="I22" s="44">
        <v>0</v>
      </c>
      <c r="J22" s="44">
        <v>0</v>
      </c>
    </row>
    <row r="23" spans="1:10" ht="30" x14ac:dyDescent="0.25">
      <c r="A23" s="22" t="s">
        <v>114</v>
      </c>
      <c r="B23" s="47" t="s">
        <v>113</v>
      </c>
      <c r="C23" s="41" t="s">
        <v>65</v>
      </c>
      <c r="D23" s="41"/>
      <c r="E23" s="41" t="s">
        <v>107</v>
      </c>
      <c r="F23" s="41">
        <v>0</v>
      </c>
      <c r="G23" s="41">
        <v>0</v>
      </c>
      <c r="H23" s="41">
        <v>2</v>
      </c>
      <c r="I23" s="41">
        <v>1</v>
      </c>
      <c r="J23" s="41">
        <v>2</v>
      </c>
    </row>
    <row r="25" spans="1:10" ht="15.75" x14ac:dyDescent="0.25">
      <c r="A25" s="58" t="s">
        <v>55</v>
      </c>
      <c r="B25" s="58"/>
      <c r="C25" s="58"/>
      <c r="D25" s="58"/>
      <c r="E25" s="58"/>
      <c r="F25" s="58"/>
      <c r="G25" s="58"/>
      <c r="H25" s="58"/>
      <c r="I25" s="58"/>
      <c r="J25" s="58"/>
    </row>
  </sheetData>
  <mergeCells count="8">
    <mergeCell ref="H1:J1"/>
    <mergeCell ref="A25:J25"/>
    <mergeCell ref="B13:J13"/>
    <mergeCell ref="B14:J14"/>
    <mergeCell ref="A3:J3"/>
    <mergeCell ref="B6:J6"/>
    <mergeCell ref="B19:J19"/>
    <mergeCell ref="B20:J20"/>
  </mergeCells>
  <pageMargins left="0.9055118110236221" right="0.70866141732283472" top="0.74803149606299213" bottom="0.74803149606299213" header="0.31496062992125984" footer="0.31496062992125984"/>
  <pageSetup paperSize="9" scale="74" fitToHeight="10" orientation="landscape" r:id="rId1"/>
  <rowBreaks count="1" manualBreakCount="1">
    <brk id="1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view="pageBreakPreview" topLeftCell="C1" zoomScale="90" zoomScaleNormal="100" zoomScaleSheetLayoutView="90" workbookViewId="0">
      <selection activeCell="B8" sqref="B8:P8"/>
    </sheetView>
  </sheetViews>
  <sheetFormatPr defaultRowHeight="15" x14ac:dyDescent="0.25"/>
  <cols>
    <col min="1" max="1" width="7.5703125" customWidth="1"/>
    <col min="2" max="2" width="52.42578125" customWidth="1"/>
    <col min="3" max="3" width="11.42578125" customWidth="1"/>
    <col min="4" max="4" width="15.28515625" customWidth="1"/>
    <col min="5" max="5" width="15.42578125" customWidth="1"/>
    <col min="6" max="6" width="16.28515625" customWidth="1"/>
    <col min="7" max="7" width="12.5703125" customWidth="1"/>
    <col min="8" max="8" width="12.85546875" customWidth="1"/>
    <col min="9" max="9" width="11.7109375" customWidth="1"/>
    <col min="10" max="10" width="13.85546875" customWidth="1"/>
    <col min="11" max="12" width="12" customWidth="1"/>
    <col min="13" max="13" width="13.28515625" customWidth="1"/>
    <col min="14" max="14" width="13.85546875" customWidth="1"/>
    <col min="15" max="15" width="13.5703125" customWidth="1"/>
    <col min="16" max="16" width="12.28515625" customWidth="1"/>
    <col min="17" max="17" width="6.140625" customWidth="1"/>
  </cols>
  <sheetData>
    <row r="1" spans="1:16" ht="50.25" customHeight="1" x14ac:dyDescent="0.25">
      <c r="M1" s="66" t="s">
        <v>56</v>
      </c>
      <c r="N1" s="67"/>
      <c r="O1" s="67"/>
      <c r="P1" s="67"/>
    </row>
    <row r="3" spans="1:16" ht="18.75" x14ac:dyDescent="0.25">
      <c r="A3" s="65" t="s">
        <v>16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</row>
    <row r="5" spans="1:16" ht="9.75" customHeight="1" x14ac:dyDescent="0.25">
      <c r="A5" s="69" t="s">
        <v>14</v>
      </c>
      <c r="B5" s="69" t="s">
        <v>15</v>
      </c>
      <c r="C5" s="69" t="s">
        <v>3</v>
      </c>
      <c r="D5" s="72">
        <v>2017</v>
      </c>
      <c r="E5" s="72">
        <v>2018</v>
      </c>
      <c r="F5" s="72">
        <v>2019</v>
      </c>
      <c r="G5" s="74">
        <v>2020</v>
      </c>
      <c r="H5" s="72" t="s">
        <v>12</v>
      </c>
      <c r="I5" s="72"/>
      <c r="J5" s="73" t="s">
        <v>13</v>
      </c>
      <c r="K5" s="73"/>
      <c r="L5" s="73"/>
      <c r="M5" s="73"/>
      <c r="N5" s="73"/>
      <c r="O5" s="73"/>
      <c r="P5" s="73"/>
    </row>
    <row r="6" spans="1:16" ht="7.5" customHeight="1" x14ac:dyDescent="0.25">
      <c r="A6" s="70"/>
      <c r="B6" s="71"/>
      <c r="C6" s="70"/>
      <c r="D6" s="72"/>
      <c r="E6" s="72"/>
      <c r="F6" s="72"/>
      <c r="G6" s="75"/>
      <c r="H6" s="72"/>
      <c r="I6" s="72"/>
      <c r="J6" s="73"/>
      <c r="K6" s="73"/>
      <c r="L6" s="73"/>
      <c r="M6" s="73"/>
      <c r="N6" s="73"/>
      <c r="O6" s="73"/>
      <c r="P6" s="73"/>
    </row>
    <row r="7" spans="1:16" x14ac:dyDescent="0.25">
      <c r="A7" s="70"/>
      <c r="B7" s="71"/>
      <c r="C7" s="70"/>
      <c r="D7" s="72"/>
      <c r="E7" s="72"/>
      <c r="F7" s="72"/>
      <c r="G7" s="76"/>
      <c r="H7" s="10">
        <v>2021</v>
      </c>
      <c r="I7" s="10">
        <v>2022</v>
      </c>
      <c r="J7" s="46">
        <v>2023</v>
      </c>
      <c r="K7" s="46">
        <v>2024</v>
      </c>
      <c r="L7" s="46">
        <v>2025</v>
      </c>
      <c r="M7" s="46">
        <v>2026</v>
      </c>
      <c r="N7" s="46">
        <v>2027</v>
      </c>
      <c r="O7" s="46">
        <v>2028</v>
      </c>
      <c r="P7" s="46">
        <v>2029</v>
      </c>
    </row>
    <row r="8" spans="1:16" ht="47.25" customHeight="1" x14ac:dyDescent="0.25">
      <c r="A8" s="7">
        <v>1</v>
      </c>
      <c r="B8" s="59" t="s">
        <v>57</v>
      </c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1"/>
    </row>
    <row r="9" spans="1:16" ht="31.5" x14ac:dyDescent="0.25">
      <c r="A9" s="11" t="s">
        <v>7</v>
      </c>
      <c r="B9" s="8" t="s">
        <v>64</v>
      </c>
      <c r="C9" s="40" t="s">
        <v>65</v>
      </c>
      <c r="D9" s="40">
        <v>75</v>
      </c>
      <c r="E9" s="40">
        <v>75</v>
      </c>
      <c r="F9" s="40">
        <v>75</v>
      </c>
      <c r="G9" s="40">
        <v>76</v>
      </c>
      <c r="H9" s="40">
        <v>76</v>
      </c>
      <c r="I9" s="40">
        <v>76</v>
      </c>
      <c r="J9" s="40">
        <v>76</v>
      </c>
      <c r="K9" s="40">
        <v>77</v>
      </c>
      <c r="L9" s="40">
        <v>77</v>
      </c>
      <c r="M9" s="40">
        <v>77</v>
      </c>
      <c r="N9" s="40">
        <v>77</v>
      </c>
      <c r="O9" s="40">
        <v>77</v>
      </c>
      <c r="P9" s="40">
        <v>77</v>
      </c>
    </row>
    <row r="10" spans="1:16" ht="45" customHeight="1" x14ac:dyDescent="0.25">
      <c r="A10" s="11" t="s">
        <v>9</v>
      </c>
      <c r="B10" s="8" t="s">
        <v>66</v>
      </c>
      <c r="C10" s="40" t="s">
        <v>105</v>
      </c>
      <c r="D10" s="40">
        <v>35.36</v>
      </c>
      <c r="E10" s="40">
        <v>35.86</v>
      </c>
      <c r="F10" s="40">
        <v>36.36</v>
      </c>
      <c r="G10" s="40">
        <v>36.86</v>
      </c>
      <c r="H10" s="40">
        <v>37.36</v>
      </c>
      <c r="I10" s="40">
        <v>37.86</v>
      </c>
      <c r="J10" s="40">
        <v>38.36</v>
      </c>
      <c r="K10" s="40">
        <v>38.86</v>
      </c>
      <c r="L10" s="40">
        <v>39.36</v>
      </c>
      <c r="M10" s="40">
        <v>39.86</v>
      </c>
      <c r="N10" s="40">
        <v>40.36</v>
      </c>
      <c r="O10" s="40">
        <v>40.86</v>
      </c>
      <c r="P10" s="40">
        <v>41.36</v>
      </c>
    </row>
    <row r="12" spans="1:16" ht="15.75" x14ac:dyDescent="0.25">
      <c r="A12" s="68" t="s">
        <v>67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</row>
  </sheetData>
  <mergeCells count="13">
    <mergeCell ref="A3:P3"/>
    <mergeCell ref="M1:P1"/>
    <mergeCell ref="A12:P12"/>
    <mergeCell ref="A5:A7"/>
    <mergeCell ref="B5:B7"/>
    <mergeCell ref="C5:C7"/>
    <mergeCell ref="D5:D7"/>
    <mergeCell ref="E5:E7"/>
    <mergeCell ref="F5:F7"/>
    <mergeCell ref="B8:P8"/>
    <mergeCell ref="J5:P6"/>
    <mergeCell ref="H5:I6"/>
    <mergeCell ref="G5:G7"/>
  </mergeCells>
  <pageMargins left="0.70866141732283472" right="0.47244094488188981" top="0.74803149606299213" bottom="0.74803149606299213" header="0.31496062992125984" footer="0.31496062992125984"/>
  <pageSetup paperSize="9" scale="53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2"/>
  <sheetViews>
    <sheetView view="pageBreakPreview" topLeftCell="A7" zoomScale="80" zoomScaleNormal="100" zoomScaleSheetLayoutView="80" workbookViewId="0">
      <selection activeCell="J21" sqref="J21"/>
    </sheetView>
  </sheetViews>
  <sheetFormatPr defaultRowHeight="15" x14ac:dyDescent="0.25"/>
  <cols>
    <col min="1" max="1" width="29.140625" style="5" customWidth="1"/>
    <col min="2" max="2" width="40.7109375" style="5" customWidth="1"/>
    <col min="3" max="3" width="24.140625" style="5" customWidth="1"/>
    <col min="4" max="5" width="9.140625" style="5"/>
    <col min="6" max="6" width="13.5703125" style="5" customWidth="1"/>
    <col min="7" max="7" width="9.140625" style="5"/>
    <col min="8" max="8" width="10.28515625" style="5" customWidth="1"/>
    <col min="9" max="9" width="11.85546875" style="5" customWidth="1"/>
    <col min="10" max="10" width="12.42578125" style="5" customWidth="1"/>
    <col min="11" max="11" width="12.140625" style="5" customWidth="1"/>
    <col min="12" max="16384" width="9.140625" style="5"/>
  </cols>
  <sheetData>
    <row r="2" spans="1:11" ht="87.75" customHeight="1" x14ac:dyDescent="0.25">
      <c r="I2" s="79" t="s">
        <v>68</v>
      </c>
      <c r="J2" s="79"/>
      <c r="K2" s="79"/>
    </row>
    <row r="4" spans="1:11" ht="43.5" customHeight="1" x14ac:dyDescent="0.25">
      <c r="A4" s="78" t="s">
        <v>44</v>
      </c>
      <c r="B4" s="78"/>
      <c r="C4" s="78"/>
      <c r="D4" s="78"/>
      <c r="E4" s="78"/>
      <c r="F4" s="78"/>
      <c r="G4" s="78"/>
      <c r="H4" s="78"/>
      <c r="I4" s="78"/>
      <c r="J4" s="78"/>
      <c r="K4" s="78"/>
    </row>
    <row r="6" spans="1:11" ht="18" customHeight="1" x14ac:dyDescent="0.25">
      <c r="A6" s="73" t="s">
        <v>17</v>
      </c>
      <c r="B6" s="73" t="s">
        <v>18</v>
      </c>
      <c r="C6" s="73" t="s">
        <v>19</v>
      </c>
      <c r="D6" s="81" t="s">
        <v>20</v>
      </c>
      <c r="E6" s="81"/>
      <c r="F6" s="81"/>
      <c r="G6" s="81"/>
      <c r="H6" s="81" t="s">
        <v>28</v>
      </c>
      <c r="I6" s="81"/>
      <c r="J6" s="81"/>
      <c r="K6" s="81"/>
    </row>
    <row r="7" spans="1:11" ht="18.75" customHeight="1" x14ac:dyDescent="0.25">
      <c r="A7" s="73"/>
      <c r="B7" s="73"/>
      <c r="C7" s="73"/>
      <c r="D7" s="73" t="s">
        <v>21</v>
      </c>
      <c r="E7" s="73" t="s">
        <v>29</v>
      </c>
      <c r="F7" s="73" t="s">
        <v>22</v>
      </c>
      <c r="G7" s="73" t="s">
        <v>23</v>
      </c>
      <c r="H7" s="73">
        <v>2019</v>
      </c>
      <c r="I7" s="73">
        <v>2020</v>
      </c>
      <c r="J7" s="73">
        <v>2021</v>
      </c>
      <c r="K7" s="73" t="s">
        <v>121</v>
      </c>
    </row>
    <row r="8" spans="1:11" x14ac:dyDescent="0.2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</row>
    <row r="9" spans="1:11" ht="27" customHeight="1" x14ac:dyDescent="0.25">
      <c r="A9" s="80" t="s">
        <v>24</v>
      </c>
      <c r="B9" s="80" t="s">
        <v>69</v>
      </c>
      <c r="C9" s="16" t="s">
        <v>25</v>
      </c>
      <c r="D9" s="17" t="s">
        <v>26</v>
      </c>
      <c r="E9" s="17" t="s">
        <v>26</v>
      </c>
      <c r="F9" s="17" t="s">
        <v>26</v>
      </c>
      <c r="G9" s="17" t="s">
        <v>26</v>
      </c>
      <c r="H9" s="56">
        <f>H12+H25</f>
        <v>33793.99</v>
      </c>
      <c r="I9" s="34">
        <f>I12+I25</f>
        <v>14740</v>
      </c>
      <c r="J9" s="34">
        <f>J12+J25</f>
        <v>13653</v>
      </c>
      <c r="K9" s="34">
        <f t="shared" ref="K9:K30" si="0">H9+I9+J9</f>
        <v>62186.99</v>
      </c>
    </row>
    <row r="10" spans="1:11" x14ac:dyDescent="0.25">
      <c r="A10" s="80"/>
      <c r="B10" s="80"/>
      <c r="C10" s="16" t="s">
        <v>27</v>
      </c>
      <c r="D10" s="32" t="s">
        <v>73</v>
      </c>
      <c r="E10" s="28" t="s">
        <v>26</v>
      </c>
      <c r="F10" s="28" t="s">
        <v>26</v>
      </c>
      <c r="G10" s="28" t="s">
        <v>26</v>
      </c>
      <c r="H10" s="56">
        <f>H11</f>
        <v>33793.99</v>
      </c>
      <c r="I10" s="34">
        <f t="shared" ref="I10:J10" si="1">I11</f>
        <v>14740</v>
      </c>
      <c r="J10" s="34">
        <f t="shared" si="1"/>
        <v>13653</v>
      </c>
      <c r="K10" s="34">
        <f t="shared" si="0"/>
        <v>62186.99</v>
      </c>
    </row>
    <row r="11" spans="1:11" ht="30" customHeight="1" x14ac:dyDescent="0.25">
      <c r="A11" s="80"/>
      <c r="B11" s="80"/>
      <c r="C11" s="24" t="s">
        <v>72</v>
      </c>
      <c r="D11" s="32" t="s">
        <v>73</v>
      </c>
      <c r="E11" s="17" t="s">
        <v>26</v>
      </c>
      <c r="F11" s="17" t="s">
        <v>26</v>
      </c>
      <c r="G11" s="17" t="s">
        <v>26</v>
      </c>
      <c r="H11" s="56">
        <f>H13+H26</f>
        <v>33793.99</v>
      </c>
      <c r="I11" s="34">
        <f>I13+I26</f>
        <v>14740</v>
      </c>
      <c r="J11" s="34">
        <f>J13+J26</f>
        <v>13653</v>
      </c>
      <c r="K11" s="34">
        <f t="shared" si="0"/>
        <v>62186.99</v>
      </c>
    </row>
    <row r="12" spans="1:11" ht="29.25" customHeight="1" x14ac:dyDescent="0.25">
      <c r="A12" s="82" t="s">
        <v>5</v>
      </c>
      <c r="B12" s="82" t="s">
        <v>70</v>
      </c>
      <c r="C12" s="1" t="s">
        <v>25</v>
      </c>
      <c r="D12" s="28" t="s">
        <v>26</v>
      </c>
      <c r="E12" s="28" t="s">
        <v>26</v>
      </c>
      <c r="F12" s="28" t="s">
        <v>26</v>
      </c>
      <c r="G12" s="28" t="s">
        <v>26</v>
      </c>
      <c r="H12" s="50">
        <f>H13</f>
        <v>19351.989999999998</v>
      </c>
      <c r="I12" s="33">
        <f t="shared" ref="I12:J12" si="2">I13</f>
        <v>14715</v>
      </c>
      <c r="J12" s="33">
        <f t="shared" si="2"/>
        <v>13628</v>
      </c>
      <c r="K12" s="34">
        <f t="shared" si="0"/>
        <v>47694.99</v>
      </c>
    </row>
    <row r="13" spans="1:11" x14ac:dyDescent="0.25">
      <c r="A13" s="83"/>
      <c r="B13" s="83"/>
      <c r="C13" s="1" t="s">
        <v>27</v>
      </c>
      <c r="D13" s="32" t="s">
        <v>73</v>
      </c>
      <c r="E13" s="28" t="s">
        <v>26</v>
      </c>
      <c r="F13" s="28" t="s">
        <v>26</v>
      </c>
      <c r="G13" s="28" t="s">
        <v>26</v>
      </c>
      <c r="H13" s="50">
        <f>H14+H15+H16+H17+H18+H19+H20+H21+H22+H23+H24</f>
        <v>19351.989999999998</v>
      </c>
      <c r="I13" s="33">
        <f t="shared" ref="I13:J13" si="3">I14+I15+I16+I17+I18+I19+I20+I21+I22+I23+I24</f>
        <v>14715</v>
      </c>
      <c r="J13" s="33">
        <f t="shared" si="3"/>
        <v>13628</v>
      </c>
      <c r="K13" s="34">
        <f t="shared" si="0"/>
        <v>47694.99</v>
      </c>
    </row>
    <row r="14" spans="1:11" ht="15" customHeight="1" x14ac:dyDescent="0.25">
      <c r="A14" s="83"/>
      <c r="B14" s="83"/>
      <c r="C14" s="82" t="s">
        <v>72</v>
      </c>
      <c r="D14" s="32" t="s">
        <v>73</v>
      </c>
      <c r="E14" s="32" t="s">
        <v>74</v>
      </c>
      <c r="F14" s="32" t="s">
        <v>75</v>
      </c>
      <c r="G14" s="32" t="s">
        <v>76</v>
      </c>
      <c r="H14" s="50">
        <v>12898.32</v>
      </c>
      <c r="I14" s="50">
        <v>7715</v>
      </c>
      <c r="J14" s="50">
        <v>13628</v>
      </c>
      <c r="K14" s="34">
        <f t="shared" si="0"/>
        <v>34241.32</v>
      </c>
    </row>
    <row r="15" spans="1:11" s="51" customFormat="1" ht="15" customHeight="1" x14ac:dyDescent="0.25">
      <c r="A15" s="83"/>
      <c r="B15" s="83"/>
      <c r="C15" s="83"/>
      <c r="D15" s="32" t="s">
        <v>73</v>
      </c>
      <c r="E15" s="32" t="s">
        <v>74</v>
      </c>
      <c r="F15" s="32" t="s">
        <v>75</v>
      </c>
      <c r="G15" s="32" t="s">
        <v>79</v>
      </c>
      <c r="H15" s="50">
        <v>878.08</v>
      </c>
      <c r="I15" s="50">
        <v>0</v>
      </c>
      <c r="J15" s="50">
        <v>0</v>
      </c>
      <c r="K15" s="34">
        <f t="shared" si="0"/>
        <v>878.08</v>
      </c>
    </row>
    <row r="16" spans="1:11" x14ac:dyDescent="0.25">
      <c r="A16" s="83"/>
      <c r="B16" s="83"/>
      <c r="C16" s="83"/>
      <c r="D16" s="32" t="s">
        <v>73</v>
      </c>
      <c r="E16" s="32" t="s">
        <v>74</v>
      </c>
      <c r="F16" s="32" t="s">
        <v>77</v>
      </c>
      <c r="G16" s="32" t="s">
        <v>76</v>
      </c>
      <c r="H16" s="50">
        <v>1067.97</v>
      </c>
      <c r="I16" s="50">
        <v>0</v>
      </c>
      <c r="J16" s="50">
        <v>0</v>
      </c>
      <c r="K16" s="34">
        <f t="shared" si="0"/>
        <v>1067.97</v>
      </c>
    </row>
    <row r="17" spans="1:11" x14ac:dyDescent="0.25">
      <c r="A17" s="83"/>
      <c r="B17" s="83"/>
      <c r="C17" s="83"/>
      <c r="D17" s="32" t="s">
        <v>73</v>
      </c>
      <c r="E17" s="32" t="s">
        <v>74</v>
      </c>
      <c r="F17" s="32" t="s">
        <v>117</v>
      </c>
      <c r="G17" s="32" t="s">
        <v>79</v>
      </c>
      <c r="H17" s="50">
        <v>1000</v>
      </c>
      <c r="I17" s="50">
        <v>0</v>
      </c>
      <c r="J17" s="50">
        <v>0</v>
      </c>
      <c r="K17" s="34">
        <f t="shared" si="0"/>
        <v>1000</v>
      </c>
    </row>
    <row r="18" spans="1:11" s="27" customFormat="1" x14ac:dyDescent="0.25">
      <c r="A18" s="83"/>
      <c r="B18" s="83"/>
      <c r="C18" s="83"/>
      <c r="D18" s="32" t="s">
        <v>73</v>
      </c>
      <c r="E18" s="32" t="s">
        <v>74</v>
      </c>
      <c r="F18" s="32" t="s">
        <v>122</v>
      </c>
      <c r="G18" s="32" t="s">
        <v>76</v>
      </c>
      <c r="H18" s="50">
        <v>13.12</v>
      </c>
      <c r="I18" s="50">
        <v>0</v>
      </c>
      <c r="J18" s="50">
        <v>0</v>
      </c>
      <c r="K18" s="34">
        <f t="shared" si="0"/>
        <v>13.12</v>
      </c>
    </row>
    <row r="19" spans="1:11" x14ac:dyDescent="0.25">
      <c r="A19" s="83"/>
      <c r="B19" s="83"/>
      <c r="C19" s="83"/>
      <c r="D19" s="32" t="s">
        <v>73</v>
      </c>
      <c r="E19" s="32" t="s">
        <v>74</v>
      </c>
      <c r="F19" s="32" t="s">
        <v>115</v>
      </c>
      <c r="G19" s="32" t="s">
        <v>79</v>
      </c>
      <c r="H19" s="50">
        <v>10</v>
      </c>
      <c r="I19" s="50">
        <v>0</v>
      </c>
      <c r="J19" s="50">
        <v>0</v>
      </c>
      <c r="K19" s="34">
        <f t="shared" si="0"/>
        <v>10</v>
      </c>
    </row>
    <row r="20" spans="1:11" s="49" customFormat="1" x14ac:dyDescent="0.25">
      <c r="A20" s="83"/>
      <c r="B20" s="83"/>
      <c r="C20" s="83"/>
      <c r="D20" s="32" t="s">
        <v>73</v>
      </c>
      <c r="E20" s="32" t="s">
        <v>74</v>
      </c>
      <c r="F20" s="32" t="s">
        <v>118</v>
      </c>
      <c r="G20" s="32" t="s">
        <v>76</v>
      </c>
      <c r="H20" s="50">
        <v>150</v>
      </c>
      <c r="I20" s="50"/>
      <c r="J20" s="50">
        <v>0</v>
      </c>
      <c r="K20" s="34">
        <f t="shared" si="0"/>
        <v>150</v>
      </c>
    </row>
    <row r="21" spans="1:11" s="52" customFormat="1" x14ac:dyDescent="0.25">
      <c r="A21" s="83"/>
      <c r="B21" s="83"/>
      <c r="C21" s="83"/>
      <c r="D21" s="32" t="s">
        <v>73</v>
      </c>
      <c r="E21" s="32" t="s">
        <v>74</v>
      </c>
      <c r="F21" s="32" t="s">
        <v>119</v>
      </c>
      <c r="G21" s="32" t="s">
        <v>79</v>
      </c>
      <c r="H21" s="50">
        <v>165</v>
      </c>
      <c r="I21" s="50"/>
      <c r="J21" s="50"/>
      <c r="K21" s="34">
        <f t="shared" si="0"/>
        <v>165</v>
      </c>
    </row>
    <row r="22" spans="1:11" s="52" customFormat="1" x14ac:dyDescent="0.25">
      <c r="A22" s="83"/>
      <c r="B22" s="83"/>
      <c r="C22" s="83"/>
      <c r="D22" s="32" t="s">
        <v>73</v>
      </c>
      <c r="E22" s="32" t="s">
        <v>74</v>
      </c>
      <c r="F22" s="32" t="s">
        <v>119</v>
      </c>
      <c r="G22" s="32" t="s">
        <v>79</v>
      </c>
      <c r="H22" s="50">
        <v>33</v>
      </c>
      <c r="I22" s="50"/>
      <c r="J22" s="50"/>
      <c r="K22" s="34">
        <f t="shared" si="0"/>
        <v>33</v>
      </c>
    </row>
    <row r="23" spans="1:11" s="52" customFormat="1" x14ac:dyDescent="0.25">
      <c r="A23" s="83"/>
      <c r="B23" s="83"/>
      <c r="C23" s="83"/>
      <c r="D23" s="32" t="s">
        <v>73</v>
      </c>
      <c r="E23" s="32" t="s">
        <v>74</v>
      </c>
      <c r="F23" s="32" t="s">
        <v>119</v>
      </c>
      <c r="G23" s="32" t="s">
        <v>79</v>
      </c>
      <c r="H23" s="50">
        <v>3135</v>
      </c>
      <c r="I23" s="50"/>
      <c r="J23" s="50"/>
      <c r="K23" s="34">
        <f t="shared" si="0"/>
        <v>3135</v>
      </c>
    </row>
    <row r="24" spans="1:11" s="49" customFormat="1" x14ac:dyDescent="0.25">
      <c r="A24" s="83"/>
      <c r="B24" s="83"/>
      <c r="C24" s="83"/>
      <c r="D24" s="32" t="s">
        <v>73</v>
      </c>
      <c r="E24" s="32" t="s">
        <v>74</v>
      </c>
      <c r="F24" s="32" t="s">
        <v>116</v>
      </c>
      <c r="G24" s="32" t="s">
        <v>76</v>
      </c>
      <c r="H24" s="50">
        <v>1.5</v>
      </c>
      <c r="I24" s="50">
        <v>7000</v>
      </c>
      <c r="J24" s="50">
        <v>0</v>
      </c>
      <c r="K24" s="34">
        <f t="shared" si="0"/>
        <v>7001.5</v>
      </c>
    </row>
    <row r="25" spans="1:11" ht="45" x14ac:dyDescent="0.25">
      <c r="A25" s="82" t="s">
        <v>6</v>
      </c>
      <c r="B25" s="82" t="s">
        <v>71</v>
      </c>
      <c r="C25" s="1" t="s">
        <v>25</v>
      </c>
      <c r="D25" s="28" t="s">
        <v>26</v>
      </c>
      <c r="E25" s="28" t="s">
        <v>26</v>
      </c>
      <c r="F25" s="28" t="s">
        <v>26</v>
      </c>
      <c r="G25" s="28" t="s">
        <v>26</v>
      </c>
      <c r="H25" s="50">
        <f>H26</f>
        <v>14442</v>
      </c>
      <c r="I25" s="50">
        <f t="shared" ref="I25" si="4">I26</f>
        <v>25</v>
      </c>
      <c r="J25" s="50">
        <f>J26</f>
        <v>25</v>
      </c>
      <c r="K25" s="34">
        <f t="shared" si="0"/>
        <v>14492</v>
      </c>
    </row>
    <row r="26" spans="1:11" x14ac:dyDescent="0.25">
      <c r="A26" s="83"/>
      <c r="B26" s="83"/>
      <c r="C26" s="1" t="s">
        <v>27</v>
      </c>
      <c r="D26" s="32" t="s">
        <v>73</v>
      </c>
      <c r="E26" s="28" t="s">
        <v>26</v>
      </c>
      <c r="F26" s="28" t="s">
        <v>26</v>
      </c>
      <c r="G26" s="28" t="s">
        <v>26</v>
      </c>
      <c r="H26" s="50">
        <f>H27+H28+H29</f>
        <v>14442</v>
      </c>
      <c r="I26" s="50">
        <f t="shared" ref="I26" si="5">I27+I28+I29</f>
        <v>25</v>
      </c>
      <c r="J26" s="50">
        <f>J27+J28+J29</f>
        <v>25</v>
      </c>
      <c r="K26" s="34">
        <f t="shared" si="0"/>
        <v>14492</v>
      </c>
    </row>
    <row r="27" spans="1:11" x14ac:dyDescent="0.25">
      <c r="A27" s="83"/>
      <c r="B27" s="83"/>
      <c r="C27" s="82" t="s">
        <v>72</v>
      </c>
      <c r="D27" s="32" t="s">
        <v>73</v>
      </c>
      <c r="E27" s="32" t="s">
        <v>78</v>
      </c>
      <c r="F27" s="32" t="s">
        <v>120</v>
      </c>
      <c r="G27" s="32" t="s">
        <v>79</v>
      </c>
      <c r="H27" s="50">
        <v>14400</v>
      </c>
      <c r="I27" s="50">
        <v>20</v>
      </c>
      <c r="J27" s="50">
        <v>20</v>
      </c>
      <c r="K27" s="34">
        <f t="shared" si="0"/>
        <v>14440</v>
      </c>
    </row>
    <row r="28" spans="1:11" x14ac:dyDescent="0.25">
      <c r="A28" s="83"/>
      <c r="B28" s="83"/>
      <c r="C28" s="83"/>
      <c r="D28" s="32" t="s">
        <v>73</v>
      </c>
      <c r="E28" s="32" t="s">
        <v>78</v>
      </c>
      <c r="F28" s="32" t="s">
        <v>120</v>
      </c>
      <c r="G28" s="32" t="s">
        <v>79</v>
      </c>
      <c r="H28" s="50">
        <v>42</v>
      </c>
      <c r="I28" s="50">
        <v>5</v>
      </c>
      <c r="J28" s="50">
        <v>5</v>
      </c>
      <c r="K28" s="34">
        <f t="shared" si="0"/>
        <v>52</v>
      </c>
    </row>
    <row r="29" spans="1:11" ht="18.75" customHeight="1" x14ac:dyDescent="0.25">
      <c r="A29" s="83"/>
      <c r="B29" s="83"/>
      <c r="C29" s="84"/>
      <c r="D29" s="32" t="s">
        <v>73</v>
      </c>
      <c r="E29" s="32" t="s">
        <v>78</v>
      </c>
      <c r="F29" s="32"/>
      <c r="G29" s="32"/>
      <c r="H29" s="50"/>
      <c r="I29" s="50"/>
      <c r="J29" s="50"/>
      <c r="K29" s="34">
        <f t="shared" si="0"/>
        <v>0</v>
      </c>
    </row>
    <row r="30" spans="1:11" x14ac:dyDescent="0.25">
      <c r="A30" s="84"/>
      <c r="B30" s="84"/>
      <c r="C30" s="1"/>
      <c r="D30" s="4"/>
      <c r="E30" s="4"/>
      <c r="F30" s="4"/>
      <c r="G30" s="4"/>
      <c r="H30" s="43"/>
      <c r="I30" s="43"/>
      <c r="J30" s="43"/>
      <c r="K30" s="34">
        <f t="shared" si="0"/>
        <v>0</v>
      </c>
    </row>
    <row r="32" spans="1:11" x14ac:dyDescent="0.25">
      <c r="A32" s="77" t="s">
        <v>55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</row>
  </sheetData>
  <mergeCells count="24">
    <mergeCell ref="B25:B30"/>
    <mergeCell ref="A6:A8"/>
    <mergeCell ref="B6:B8"/>
    <mergeCell ref="C6:C8"/>
    <mergeCell ref="C27:C29"/>
    <mergeCell ref="A12:A24"/>
    <mergeCell ref="B12:B24"/>
    <mergeCell ref="C14:C24"/>
    <mergeCell ref="A32:K32"/>
    <mergeCell ref="A4:K4"/>
    <mergeCell ref="I2:K2"/>
    <mergeCell ref="E7:E8"/>
    <mergeCell ref="I7:I8"/>
    <mergeCell ref="J7:J8"/>
    <mergeCell ref="K7:K8"/>
    <mergeCell ref="A9:A11"/>
    <mergeCell ref="B9:B11"/>
    <mergeCell ref="D6:G6"/>
    <mergeCell ref="H6:K6"/>
    <mergeCell ref="D7:D8"/>
    <mergeCell ref="F7:F8"/>
    <mergeCell ref="G7:G8"/>
    <mergeCell ref="H7:H8"/>
    <mergeCell ref="A25:A30"/>
  </mergeCells>
  <pageMargins left="0.70866141732283472" right="0.70866141732283472" top="0.74803149606299213" bottom="0.74803149606299213" header="0.31496062992125984" footer="0.31496062992125984"/>
  <pageSetup paperSize="9" scale="68" fitToHeight="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view="pageBreakPreview" topLeftCell="A4" zoomScale="90" zoomScaleNormal="100" zoomScaleSheetLayoutView="90" workbookViewId="0">
      <selection activeCell="D14" sqref="D14"/>
    </sheetView>
  </sheetViews>
  <sheetFormatPr defaultRowHeight="15" x14ac:dyDescent="0.25"/>
  <cols>
    <col min="1" max="1" width="22.42578125" style="5" customWidth="1"/>
    <col min="2" max="2" width="39.140625" style="5" customWidth="1"/>
    <col min="3" max="3" width="27.42578125" style="5" customWidth="1"/>
    <col min="4" max="4" width="11.28515625" style="5" customWidth="1"/>
    <col min="5" max="5" width="11.42578125" style="5" customWidth="1"/>
    <col min="6" max="6" width="12.140625" style="5" customWidth="1"/>
    <col min="7" max="7" width="9.140625" style="5"/>
    <col min="8" max="8" width="6.7109375" style="5" customWidth="1"/>
    <col min="9" max="16384" width="9.140625" style="5"/>
  </cols>
  <sheetData>
    <row r="1" spans="1:7" ht="80.25" customHeight="1" x14ac:dyDescent="0.25">
      <c r="E1" s="79" t="s">
        <v>80</v>
      </c>
      <c r="F1" s="79"/>
      <c r="G1" s="79"/>
    </row>
    <row r="3" spans="1:7" ht="60.75" customHeight="1" x14ac:dyDescent="0.25">
      <c r="A3" s="86" t="s">
        <v>43</v>
      </c>
      <c r="B3" s="86"/>
      <c r="C3" s="86"/>
      <c r="D3" s="86"/>
      <c r="E3" s="86"/>
      <c r="F3" s="86"/>
      <c r="G3" s="86"/>
    </row>
    <row r="5" spans="1:7" ht="14.25" customHeight="1" x14ac:dyDescent="0.25">
      <c r="A5" s="72" t="s">
        <v>30</v>
      </c>
      <c r="B5" s="72" t="s">
        <v>31</v>
      </c>
      <c r="C5" s="72" t="s">
        <v>32</v>
      </c>
      <c r="D5" s="72" t="s">
        <v>42</v>
      </c>
      <c r="E5" s="72"/>
      <c r="F5" s="72"/>
      <c r="G5" s="72"/>
    </row>
    <row r="6" spans="1:7" ht="25.5" x14ac:dyDescent="0.25">
      <c r="A6" s="72"/>
      <c r="B6" s="72"/>
      <c r="C6" s="72"/>
      <c r="D6" s="10">
        <v>2019</v>
      </c>
      <c r="E6" s="10">
        <v>2020</v>
      </c>
      <c r="F6" s="10">
        <v>2021</v>
      </c>
      <c r="G6" s="10" t="s">
        <v>121</v>
      </c>
    </row>
    <row r="7" spans="1:7" x14ac:dyDescent="0.25">
      <c r="A7" s="85" t="s">
        <v>24</v>
      </c>
      <c r="B7" s="85" t="s">
        <v>69</v>
      </c>
      <c r="C7" s="15" t="s">
        <v>33</v>
      </c>
      <c r="D7" s="36">
        <f>D14+D21</f>
        <v>33793.990000000005</v>
      </c>
      <c r="E7" s="36">
        <f t="shared" ref="E7:F7" si="0">E14+E21</f>
        <v>14740</v>
      </c>
      <c r="F7" s="36">
        <f t="shared" si="0"/>
        <v>13653</v>
      </c>
      <c r="G7" s="36">
        <f t="shared" ref="G7:G27" si="1">D7+E7+F7</f>
        <v>62186.990000000005</v>
      </c>
    </row>
    <row r="8" spans="1:7" x14ac:dyDescent="0.25">
      <c r="A8" s="85"/>
      <c r="B8" s="85"/>
      <c r="C8" s="15" t="s">
        <v>34</v>
      </c>
      <c r="D8" s="36">
        <f t="shared" ref="D8:F13" si="2">D15+D22</f>
        <v>0</v>
      </c>
      <c r="E8" s="36">
        <f t="shared" si="2"/>
        <v>0</v>
      </c>
      <c r="F8" s="36">
        <f t="shared" si="2"/>
        <v>0</v>
      </c>
      <c r="G8" s="36">
        <f t="shared" si="1"/>
        <v>0</v>
      </c>
    </row>
    <row r="9" spans="1:7" x14ac:dyDescent="0.25">
      <c r="A9" s="85"/>
      <c r="B9" s="85"/>
      <c r="C9" s="15" t="s">
        <v>35</v>
      </c>
      <c r="D9" s="36">
        <f t="shared" si="2"/>
        <v>3135</v>
      </c>
      <c r="E9" s="36">
        <f t="shared" si="2"/>
        <v>0</v>
      </c>
      <c r="F9" s="36">
        <f t="shared" si="2"/>
        <v>0</v>
      </c>
      <c r="G9" s="36">
        <f t="shared" si="1"/>
        <v>3135</v>
      </c>
    </row>
    <row r="10" spans="1:7" x14ac:dyDescent="0.25">
      <c r="A10" s="85"/>
      <c r="B10" s="85"/>
      <c r="C10" s="15" t="s">
        <v>36</v>
      </c>
      <c r="D10" s="36">
        <f t="shared" si="2"/>
        <v>16815.97</v>
      </c>
      <c r="E10" s="36">
        <f t="shared" si="2"/>
        <v>20</v>
      </c>
      <c r="F10" s="36">
        <f t="shared" si="2"/>
        <v>20</v>
      </c>
      <c r="G10" s="36">
        <f t="shared" si="1"/>
        <v>16855.97</v>
      </c>
    </row>
    <row r="11" spans="1:7" x14ac:dyDescent="0.25">
      <c r="A11" s="85"/>
      <c r="B11" s="85"/>
      <c r="C11" s="15" t="s">
        <v>37</v>
      </c>
      <c r="D11" s="36">
        <f t="shared" si="2"/>
        <v>0</v>
      </c>
      <c r="E11" s="36">
        <f t="shared" si="2"/>
        <v>0</v>
      </c>
      <c r="F11" s="36">
        <f t="shared" si="2"/>
        <v>0</v>
      </c>
      <c r="G11" s="36">
        <f t="shared" si="1"/>
        <v>0</v>
      </c>
    </row>
    <row r="12" spans="1:7" x14ac:dyDescent="0.25">
      <c r="A12" s="85"/>
      <c r="B12" s="85"/>
      <c r="C12" s="15" t="s">
        <v>38</v>
      </c>
      <c r="D12" s="36">
        <f t="shared" si="2"/>
        <v>13843.02</v>
      </c>
      <c r="E12" s="36">
        <f t="shared" si="2"/>
        <v>14720</v>
      </c>
      <c r="F12" s="36">
        <f t="shared" si="2"/>
        <v>13633</v>
      </c>
      <c r="G12" s="36">
        <f t="shared" si="1"/>
        <v>42196.020000000004</v>
      </c>
    </row>
    <row r="13" spans="1:7" x14ac:dyDescent="0.25">
      <c r="A13" s="85"/>
      <c r="B13" s="85"/>
      <c r="C13" s="15" t="s">
        <v>39</v>
      </c>
      <c r="D13" s="36">
        <f t="shared" si="2"/>
        <v>0</v>
      </c>
      <c r="E13" s="36">
        <f t="shared" si="2"/>
        <v>0</v>
      </c>
      <c r="F13" s="36">
        <f t="shared" si="2"/>
        <v>0</v>
      </c>
      <c r="G13" s="36">
        <f t="shared" si="1"/>
        <v>0</v>
      </c>
    </row>
    <row r="14" spans="1:7" x14ac:dyDescent="0.25">
      <c r="A14" s="72" t="s">
        <v>5</v>
      </c>
      <c r="B14" s="72" t="s">
        <v>70</v>
      </c>
      <c r="C14" s="12" t="s">
        <v>33</v>
      </c>
      <c r="D14" s="35">
        <f>D16+D17+D18+D19+D20</f>
        <v>19351.990000000002</v>
      </c>
      <c r="E14" s="35">
        <f t="shared" ref="E14:F14" si="3">E16+E17+E18+E19+E20</f>
        <v>14715</v>
      </c>
      <c r="F14" s="35">
        <f t="shared" si="3"/>
        <v>13628</v>
      </c>
      <c r="G14" s="36">
        <f t="shared" si="1"/>
        <v>47694.990000000005</v>
      </c>
    </row>
    <row r="15" spans="1:7" x14ac:dyDescent="0.25">
      <c r="A15" s="72"/>
      <c r="B15" s="72"/>
      <c r="C15" s="12" t="s">
        <v>34</v>
      </c>
      <c r="D15" s="14"/>
      <c r="E15" s="14"/>
      <c r="F15" s="14"/>
      <c r="G15" s="36">
        <f t="shared" si="1"/>
        <v>0</v>
      </c>
    </row>
    <row r="16" spans="1:7" x14ac:dyDescent="0.25">
      <c r="A16" s="72"/>
      <c r="B16" s="72"/>
      <c r="C16" s="12" t="s">
        <v>40</v>
      </c>
      <c r="D16" s="35">
        <f>'Прил№1 к прогр'!H23</f>
        <v>3135</v>
      </c>
      <c r="E16" s="35">
        <f>'Прил№1 к прогр'!I23</f>
        <v>0</v>
      </c>
      <c r="F16" s="35">
        <f>'Прил№1 к прогр'!J23</f>
        <v>0</v>
      </c>
      <c r="G16" s="36">
        <f t="shared" si="1"/>
        <v>3135</v>
      </c>
    </row>
    <row r="17" spans="1:7" x14ac:dyDescent="0.25">
      <c r="A17" s="72"/>
      <c r="B17" s="72"/>
      <c r="C17" s="12" t="s">
        <v>36</v>
      </c>
      <c r="D17" s="35">
        <f>'Прил№1 к прогр'!H16+'Прил№1 к прогр'!H17+'Прил№1 к прогр'!H20+'Прил№1 к прогр'!H21+'Прил№1 к прогр'!H22</f>
        <v>2415.9700000000003</v>
      </c>
      <c r="E17" s="35">
        <f>'Прил№1 к прогр'!I16+'Прил№1 к прогр'!I17+'Прил№1 к прогр'!I20+'Прил№1 к прогр'!I21+'Прил№1 к прогр'!I22</f>
        <v>0</v>
      </c>
      <c r="F17" s="35">
        <f>'Прил№1 к прогр'!J16+'Прил№1 к прогр'!J17+'Прил№1 к прогр'!J20+'Прил№1 к прогр'!J21+'Прил№1 к прогр'!J22</f>
        <v>0</v>
      </c>
      <c r="G17" s="36">
        <f t="shared" si="1"/>
        <v>2415.9700000000003</v>
      </c>
    </row>
    <row r="18" spans="1:7" x14ac:dyDescent="0.25">
      <c r="A18" s="72"/>
      <c r="B18" s="72"/>
      <c r="C18" s="12" t="s">
        <v>37</v>
      </c>
      <c r="D18" s="14"/>
      <c r="E18" s="14"/>
      <c r="F18" s="14"/>
      <c r="G18" s="36">
        <f t="shared" si="1"/>
        <v>0</v>
      </c>
    </row>
    <row r="19" spans="1:7" x14ac:dyDescent="0.25">
      <c r="A19" s="72"/>
      <c r="B19" s="72"/>
      <c r="C19" s="12" t="s">
        <v>41</v>
      </c>
      <c r="D19" s="35">
        <f>'Прил№1 к прогр'!H14+'Прил№1 к прогр'!H15+'Прил№1 к прогр'!H18+'Прил№1 к прогр'!H19+'Прил№1 к прогр'!H24</f>
        <v>13801.02</v>
      </c>
      <c r="E19" s="35">
        <f>'Прил№1 к прогр'!I14+'Прил№1 к прогр'!I15+'Прил№1 к прогр'!I18+'Прил№1 к прогр'!I19+'Прил№1 к прогр'!I24</f>
        <v>14715</v>
      </c>
      <c r="F19" s="35">
        <f>'Прил№1 к прогр'!J14+'Прил№1 к прогр'!J15+'Прил№1 к прогр'!J18+'Прил№1 к прогр'!J19+'Прил№1 к прогр'!J24</f>
        <v>13628</v>
      </c>
      <c r="G19" s="36">
        <f t="shared" si="1"/>
        <v>42144.020000000004</v>
      </c>
    </row>
    <row r="20" spans="1:7" x14ac:dyDescent="0.25">
      <c r="A20" s="72"/>
      <c r="B20" s="72"/>
      <c r="C20" s="12" t="s">
        <v>39</v>
      </c>
      <c r="D20" s="14"/>
      <c r="E20" s="14"/>
      <c r="F20" s="14"/>
      <c r="G20" s="36">
        <f t="shared" si="1"/>
        <v>0</v>
      </c>
    </row>
    <row r="21" spans="1:7" x14ac:dyDescent="0.25">
      <c r="A21" s="72" t="s">
        <v>6</v>
      </c>
      <c r="B21" s="72" t="s">
        <v>71</v>
      </c>
      <c r="C21" s="12" t="s">
        <v>33</v>
      </c>
      <c r="D21" s="35">
        <f>D23+D24+D25+D26+D27</f>
        <v>14442</v>
      </c>
      <c r="E21" s="35">
        <f t="shared" ref="E21:F21" si="4">E23+E24+E25+E26+E27</f>
        <v>25</v>
      </c>
      <c r="F21" s="35">
        <f t="shared" si="4"/>
        <v>25</v>
      </c>
      <c r="G21" s="36">
        <f t="shared" si="1"/>
        <v>14492</v>
      </c>
    </row>
    <row r="22" spans="1:7" x14ac:dyDescent="0.25">
      <c r="A22" s="72"/>
      <c r="B22" s="72"/>
      <c r="C22" s="12" t="s">
        <v>34</v>
      </c>
      <c r="D22" s="35"/>
      <c r="E22" s="35"/>
      <c r="F22" s="35"/>
      <c r="G22" s="36">
        <f t="shared" si="1"/>
        <v>0</v>
      </c>
    </row>
    <row r="23" spans="1:7" x14ac:dyDescent="0.25">
      <c r="A23" s="72"/>
      <c r="B23" s="72"/>
      <c r="C23" s="12" t="s">
        <v>40</v>
      </c>
      <c r="D23" s="14"/>
      <c r="E23" s="14"/>
      <c r="F23" s="14"/>
      <c r="G23" s="36">
        <f t="shared" si="1"/>
        <v>0</v>
      </c>
    </row>
    <row r="24" spans="1:7" x14ac:dyDescent="0.25">
      <c r="A24" s="72"/>
      <c r="B24" s="72"/>
      <c r="C24" s="12" t="s">
        <v>36</v>
      </c>
      <c r="D24" s="35">
        <f>'Прил№1 к прогр'!H27</f>
        <v>14400</v>
      </c>
      <c r="E24" s="35">
        <f>'Прил№1 к прогр'!I27</f>
        <v>20</v>
      </c>
      <c r="F24" s="35">
        <f>'Прил№1 к прогр'!J27</f>
        <v>20</v>
      </c>
      <c r="G24" s="36">
        <f t="shared" si="1"/>
        <v>14440</v>
      </c>
    </row>
    <row r="25" spans="1:7" x14ac:dyDescent="0.25">
      <c r="A25" s="72"/>
      <c r="B25" s="72"/>
      <c r="C25" s="12" t="s">
        <v>37</v>
      </c>
      <c r="D25" s="14"/>
      <c r="E25" s="14"/>
      <c r="F25" s="14"/>
      <c r="G25" s="36">
        <f t="shared" si="1"/>
        <v>0</v>
      </c>
    </row>
    <row r="26" spans="1:7" x14ac:dyDescent="0.25">
      <c r="A26" s="72"/>
      <c r="B26" s="72"/>
      <c r="C26" s="12" t="s">
        <v>41</v>
      </c>
      <c r="D26" s="35">
        <f>'Прил№1 к прогр'!H28</f>
        <v>42</v>
      </c>
      <c r="E26" s="35">
        <f>'Прил№1 к прогр'!I28</f>
        <v>5</v>
      </c>
      <c r="F26" s="35">
        <f>'Прил№1 к прогр'!J28</f>
        <v>5</v>
      </c>
      <c r="G26" s="36">
        <f t="shared" si="1"/>
        <v>52</v>
      </c>
    </row>
    <row r="27" spans="1:7" x14ac:dyDescent="0.25">
      <c r="A27" s="72"/>
      <c r="B27" s="72"/>
      <c r="C27" s="12" t="s">
        <v>39</v>
      </c>
      <c r="D27" s="14"/>
      <c r="E27" s="14"/>
      <c r="F27" s="14"/>
      <c r="G27" s="36">
        <f t="shared" si="1"/>
        <v>0</v>
      </c>
    </row>
    <row r="29" spans="1:7" x14ac:dyDescent="0.25">
      <c r="A29" s="77" t="s">
        <v>55</v>
      </c>
      <c r="B29" s="77"/>
      <c r="C29" s="77"/>
      <c r="D29" s="77"/>
      <c r="E29" s="77"/>
      <c r="F29" s="77"/>
      <c r="G29" s="77"/>
    </row>
  </sheetData>
  <mergeCells count="13">
    <mergeCell ref="B7:B13"/>
    <mergeCell ref="A3:G3"/>
    <mergeCell ref="E1:G1"/>
    <mergeCell ref="A5:A6"/>
    <mergeCell ref="B5:B6"/>
    <mergeCell ref="C5:C6"/>
    <mergeCell ref="D5:G5"/>
    <mergeCell ref="A7:A13"/>
    <mergeCell ref="A29:G29"/>
    <mergeCell ref="A14:A20"/>
    <mergeCell ref="B14:B20"/>
    <mergeCell ref="A21:A27"/>
    <mergeCell ref="B21:B27"/>
  </mergeCells>
  <pageMargins left="0.55118110236220474" right="0.39370078740157483" top="0.43307086614173229" bottom="0.74803149606299213" header="0.27559055118110237" footer="0.31496062992125984"/>
  <pageSetup paperSize="9" scale="90" fitToHeight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view="pageBreakPreview" topLeftCell="B1" zoomScaleNormal="100" zoomScaleSheetLayoutView="100" workbookViewId="0">
      <selection activeCell="M6" sqref="M6"/>
    </sheetView>
  </sheetViews>
  <sheetFormatPr defaultRowHeight="15" x14ac:dyDescent="0.25"/>
  <cols>
    <col min="1" max="1" width="50.140625" style="6" customWidth="1"/>
    <col min="2" max="2" width="13.28515625" style="6" customWidth="1"/>
    <col min="3" max="3" width="12.5703125" style="6" customWidth="1"/>
    <col min="4" max="4" width="12.140625" style="6" customWidth="1"/>
    <col min="5" max="5" width="14" style="6" customWidth="1"/>
    <col min="6" max="6" width="12.7109375" style="6" customWidth="1"/>
    <col min="7" max="7" width="12.7109375" style="55" customWidth="1"/>
    <col min="8" max="8" width="12.85546875" style="6" customWidth="1"/>
    <col min="9" max="9" width="13.85546875" style="6" customWidth="1"/>
    <col min="10" max="10" width="13.28515625" style="6" customWidth="1"/>
    <col min="11" max="11" width="13.140625" style="6" customWidth="1"/>
    <col min="12" max="12" width="13" style="6" customWidth="1"/>
    <col min="13" max="16384" width="9.140625" style="6"/>
  </cols>
  <sheetData>
    <row r="1" spans="1:12" ht="57" customHeight="1" x14ac:dyDescent="0.25">
      <c r="J1" s="77" t="s">
        <v>81</v>
      </c>
      <c r="K1" s="77"/>
      <c r="L1" s="77"/>
    </row>
    <row r="3" spans="1:12" ht="18.75" x14ac:dyDescent="0.25">
      <c r="A3" s="78" t="s">
        <v>48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</row>
    <row r="5" spans="1:12" ht="32.25" customHeight="1" x14ac:dyDescent="0.25">
      <c r="A5" s="73" t="s">
        <v>45</v>
      </c>
      <c r="B5" s="87" t="s">
        <v>46</v>
      </c>
      <c r="C5" s="88"/>
      <c r="D5" s="88"/>
      <c r="E5" s="88"/>
      <c r="F5" s="88"/>
      <c r="G5" s="89"/>
      <c r="H5" s="87" t="s">
        <v>47</v>
      </c>
      <c r="I5" s="88"/>
      <c r="J5" s="88"/>
      <c r="K5" s="88"/>
      <c r="L5" s="88"/>
    </row>
    <row r="6" spans="1:12" ht="15.75" x14ac:dyDescent="0.25">
      <c r="A6" s="73"/>
      <c r="B6" s="48">
        <v>2017</v>
      </c>
      <c r="C6" s="48">
        <v>2018</v>
      </c>
      <c r="D6" s="48">
        <v>2019</v>
      </c>
      <c r="E6" s="48">
        <v>2020</v>
      </c>
      <c r="F6" s="9">
        <v>2021</v>
      </c>
      <c r="G6" s="53">
        <v>2022</v>
      </c>
      <c r="H6" s="48">
        <v>2017</v>
      </c>
      <c r="I6" s="48">
        <v>2018</v>
      </c>
      <c r="J6" s="48">
        <v>2019</v>
      </c>
      <c r="K6" s="48">
        <v>2020</v>
      </c>
      <c r="L6" s="48">
        <v>2021</v>
      </c>
    </row>
    <row r="7" spans="1:12" ht="16.5" customHeight="1" x14ac:dyDescent="0.25">
      <c r="A7" s="90" t="s">
        <v>82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</row>
    <row r="8" spans="1:12" ht="15" customHeight="1" x14ac:dyDescent="0.25">
      <c r="A8" s="13" t="s">
        <v>83</v>
      </c>
      <c r="B8" s="25">
        <v>772</v>
      </c>
      <c r="C8" s="25">
        <v>772</v>
      </c>
      <c r="D8" s="25">
        <v>826</v>
      </c>
      <c r="E8" s="25">
        <v>826</v>
      </c>
      <c r="F8" s="25">
        <v>876</v>
      </c>
      <c r="G8" s="54">
        <v>876</v>
      </c>
      <c r="H8" s="25">
        <v>2842.78</v>
      </c>
      <c r="I8" s="25">
        <v>2486.6999999999998</v>
      </c>
      <c r="J8" s="25">
        <v>2346.6999999999998</v>
      </c>
      <c r="K8" s="25">
        <v>2350</v>
      </c>
      <c r="L8" s="25">
        <v>2350</v>
      </c>
    </row>
    <row r="9" spans="1:12" s="27" customFormat="1" ht="15" customHeight="1" x14ac:dyDescent="0.25">
      <c r="A9" s="90" t="s">
        <v>84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</row>
    <row r="10" spans="1:12" s="27" customFormat="1" ht="15" customHeight="1" x14ac:dyDescent="0.25">
      <c r="A10" s="26" t="s">
        <v>109</v>
      </c>
      <c r="B10" s="25">
        <v>25</v>
      </c>
      <c r="C10" s="25">
        <v>25</v>
      </c>
      <c r="D10" s="25">
        <v>25</v>
      </c>
      <c r="E10" s="25">
        <v>25</v>
      </c>
      <c r="F10" s="25">
        <v>25</v>
      </c>
      <c r="G10" s="54">
        <v>25</v>
      </c>
      <c r="H10" s="25">
        <v>4975</v>
      </c>
      <c r="I10" s="25">
        <v>4351.72</v>
      </c>
      <c r="J10" s="25">
        <v>4106.7</v>
      </c>
      <c r="K10" s="25">
        <v>4150</v>
      </c>
      <c r="L10" s="25">
        <v>4150</v>
      </c>
    </row>
    <row r="11" spans="1:12" s="27" customFormat="1" ht="15" customHeight="1" x14ac:dyDescent="0.25">
      <c r="A11" s="90" t="s">
        <v>85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</row>
    <row r="12" spans="1:12" s="27" customFormat="1" ht="16.5" customHeight="1" x14ac:dyDescent="0.25">
      <c r="A12" s="26" t="s">
        <v>88</v>
      </c>
      <c r="B12" s="25">
        <v>3528</v>
      </c>
      <c r="C12" s="25">
        <v>3528</v>
      </c>
      <c r="D12" s="25">
        <v>3528</v>
      </c>
      <c r="E12" s="25">
        <v>3528</v>
      </c>
      <c r="F12" s="25">
        <v>3528</v>
      </c>
      <c r="G12" s="54">
        <v>3528</v>
      </c>
      <c r="H12" s="25">
        <v>1421.4</v>
      </c>
      <c r="I12" s="25">
        <v>1243.3499999999999</v>
      </c>
      <c r="J12" s="25">
        <v>1173.3499999999999</v>
      </c>
      <c r="K12" s="25">
        <v>1200</v>
      </c>
      <c r="L12" s="25">
        <v>1200</v>
      </c>
    </row>
    <row r="13" spans="1:12" s="27" customFormat="1" ht="15" customHeight="1" x14ac:dyDescent="0.25">
      <c r="A13" s="90" t="s">
        <v>87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</row>
    <row r="14" spans="1:12" s="27" customFormat="1" ht="28.5" customHeight="1" x14ac:dyDescent="0.25">
      <c r="A14" s="42" t="s">
        <v>86</v>
      </c>
      <c r="B14" s="25">
        <v>189</v>
      </c>
      <c r="C14" s="25">
        <v>189</v>
      </c>
      <c r="D14" s="25">
        <v>189</v>
      </c>
      <c r="E14" s="25">
        <v>189</v>
      </c>
      <c r="F14" s="25">
        <v>189</v>
      </c>
      <c r="G14" s="54">
        <v>189</v>
      </c>
      <c r="H14" s="25">
        <v>710.7</v>
      </c>
      <c r="I14" s="25">
        <v>621.67999999999995</v>
      </c>
      <c r="J14" s="38">
        <v>586.67999999999995</v>
      </c>
      <c r="K14" s="38">
        <v>600</v>
      </c>
      <c r="L14" s="38">
        <v>600</v>
      </c>
    </row>
    <row r="15" spans="1:12" s="27" customFormat="1" ht="15" customHeight="1" x14ac:dyDescent="0.25">
      <c r="A15" s="90" t="s">
        <v>89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</row>
    <row r="16" spans="1:12" s="27" customFormat="1" ht="15" customHeight="1" x14ac:dyDescent="0.25">
      <c r="A16" s="26" t="s">
        <v>90</v>
      </c>
      <c r="B16" s="25">
        <v>10584</v>
      </c>
      <c r="C16" s="25">
        <v>10584</v>
      </c>
      <c r="D16" s="25">
        <v>10584</v>
      </c>
      <c r="E16" s="25">
        <v>10584</v>
      </c>
      <c r="F16" s="25">
        <v>11340</v>
      </c>
      <c r="G16" s="54">
        <v>11340</v>
      </c>
      <c r="H16" s="25">
        <v>4264.0600000000004</v>
      </c>
      <c r="I16" s="25">
        <v>3730.05</v>
      </c>
      <c r="J16" s="25">
        <v>3520.07</v>
      </c>
      <c r="K16" s="25">
        <v>3550</v>
      </c>
      <c r="L16" s="25">
        <v>3550</v>
      </c>
    </row>
    <row r="17" spans="1:12" ht="16.5" customHeight="1" x14ac:dyDescent="0.25">
      <c r="A17" s="90" t="s">
        <v>51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</row>
    <row r="18" spans="1:12" ht="25.5" x14ac:dyDescent="0.25">
      <c r="A18" s="37" t="s">
        <v>91</v>
      </c>
      <c r="B18" s="25">
        <v>1666</v>
      </c>
      <c r="C18" s="25">
        <v>1666</v>
      </c>
      <c r="D18" s="25">
        <v>1666</v>
      </c>
      <c r="E18" s="25">
        <v>1820</v>
      </c>
      <c r="F18" s="25">
        <v>1820</v>
      </c>
      <c r="G18" s="54">
        <v>1820</v>
      </c>
      <c r="H18" s="33">
        <v>1000</v>
      </c>
      <c r="I18" s="33">
        <v>1000</v>
      </c>
      <c r="J18" s="33">
        <v>1000</v>
      </c>
      <c r="K18" s="33">
        <v>1000</v>
      </c>
      <c r="L18" s="33">
        <v>1000</v>
      </c>
    </row>
    <row r="19" spans="1:12" s="27" customFormat="1" ht="38.25" x14ac:dyDescent="0.25">
      <c r="A19" s="37" t="s">
        <v>92</v>
      </c>
      <c r="B19" s="25">
        <v>12.98</v>
      </c>
      <c r="C19" s="25">
        <v>12.98</v>
      </c>
      <c r="D19" s="25">
        <v>12.98</v>
      </c>
      <c r="E19" s="25">
        <v>13.03</v>
      </c>
      <c r="F19" s="25">
        <v>13.03</v>
      </c>
      <c r="G19" s="54">
        <v>13.03</v>
      </c>
      <c r="H19" s="33">
        <v>11428.94</v>
      </c>
      <c r="I19" s="33">
        <v>11108.5</v>
      </c>
      <c r="J19" s="33">
        <v>10338.5</v>
      </c>
      <c r="K19" s="33">
        <v>10338.5</v>
      </c>
      <c r="L19" s="33">
        <v>10338.5</v>
      </c>
    </row>
    <row r="20" spans="1:12" s="27" customFormat="1" ht="25.5" x14ac:dyDescent="0.25">
      <c r="A20" s="37" t="s">
        <v>93</v>
      </c>
      <c r="B20" s="25">
        <v>3</v>
      </c>
      <c r="C20" s="25">
        <v>3</v>
      </c>
      <c r="D20" s="25">
        <v>3</v>
      </c>
      <c r="E20" s="25">
        <v>3</v>
      </c>
      <c r="F20" s="25">
        <v>3</v>
      </c>
      <c r="G20" s="54">
        <v>3</v>
      </c>
      <c r="H20" s="33">
        <v>30</v>
      </c>
      <c r="I20" s="33">
        <v>50</v>
      </c>
      <c r="J20" s="33">
        <v>70</v>
      </c>
      <c r="K20" s="33">
        <v>70</v>
      </c>
      <c r="L20" s="33">
        <v>70</v>
      </c>
    </row>
    <row r="21" spans="1:12" ht="51" x14ac:dyDescent="0.25">
      <c r="A21" s="37" t="s">
        <v>94</v>
      </c>
      <c r="B21" s="25">
        <v>5</v>
      </c>
      <c r="C21" s="25">
        <v>5</v>
      </c>
      <c r="D21" s="25">
        <v>5.5</v>
      </c>
      <c r="E21" s="25">
        <v>6</v>
      </c>
      <c r="F21" s="25">
        <v>7</v>
      </c>
      <c r="G21" s="54">
        <v>7</v>
      </c>
      <c r="H21" s="33">
        <v>230</v>
      </c>
      <c r="I21" s="33">
        <v>250</v>
      </c>
      <c r="J21" s="33">
        <v>300</v>
      </c>
      <c r="K21" s="33">
        <v>300</v>
      </c>
      <c r="L21" s="33">
        <v>300</v>
      </c>
    </row>
    <row r="22" spans="1:12" ht="16.5" customHeight="1" x14ac:dyDescent="0.25">
      <c r="A22" s="90" t="s">
        <v>53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</row>
    <row r="23" spans="1:12" ht="18.75" customHeight="1" x14ac:dyDescent="0.25">
      <c r="A23" s="42" t="s">
        <v>95</v>
      </c>
      <c r="B23" s="43">
        <v>1</v>
      </c>
      <c r="C23" s="43">
        <v>1</v>
      </c>
      <c r="D23" s="43">
        <v>1</v>
      </c>
      <c r="E23" s="43">
        <v>1</v>
      </c>
      <c r="F23" s="43">
        <v>1</v>
      </c>
      <c r="G23" s="43">
        <v>1</v>
      </c>
      <c r="H23" s="25">
        <v>1450</v>
      </c>
      <c r="I23" s="25">
        <v>1560</v>
      </c>
      <c r="J23" s="25">
        <v>1610</v>
      </c>
      <c r="K23" s="25">
        <v>1620</v>
      </c>
      <c r="L23" s="25">
        <v>1620</v>
      </c>
    </row>
    <row r="24" spans="1:12" ht="25.5" x14ac:dyDescent="0.25">
      <c r="A24" s="42" t="s">
        <v>111</v>
      </c>
      <c r="B24" s="43">
        <v>12000</v>
      </c>
      <c r="C24" s="43">
        <v>13000</v>
      </c>
      <c r="D24" s="43">
        <v>15000</v>
      </c>
      <c r="E24" s="43">
        <v>16000</v>
      </c>
      <c r="F24" s="43">
        <v>16000</v>
      </c>
      <c r="G24" s="43">
        <v>16000</v>
      </c>
      <c r="H24" s="25">
        <v>75</v>
      </c>
      <c r="I24" s="25">
        <v>300</v>
      </c>
      <c r="J24" s="25">
        <v>375</v>
      </c>
      <c r="K24" s="25">
        <v>375</v>
      </c>
      <c r="L24" s="25">
        <v>450</v>
      </c>
    </row>
    <row r="25" spans="1:12" x14ac:dyDescent="0.25">
      <c r="A25" s="13"/>
      <c r="B25" s="25"/>
      <c r="C25" s="25"/>
      <c r="D25" s="25"/>
      <c r="E25" s="25"/>
      <c r="F25" s="25"/>
      <c r="G25" s="54"/>
      <c r="H25" s="25"/>
      <c r="I25" s="25"/>
      <c r="J25" s="25"/>
      <c r="K25" s="25"/>
      <c r="L25" s="25"/>
    </row>
    <row r="26" spans="1:12" x14ac:dyDescent="0.25">
      <c r="I26" s="39"/>
      <c r="J26" s="39"/>
    </row>
    <row r="27" spans="1:12" x14ac:dyDescent="0.25">
      <c r="A27" s="77" t="s">
        <v>55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</row>
  </sheetData>
  <mergeCells count="13">
    <mergeCell ref="A3:L3"/>
    <mergeCell ref="J1:L1"/>
    <mergeCell ref="A27:L27"/>
    <mergeCell ref="A5:A6"/>
    <mergeCell ref="B5:G5"/>
    <mergeCell ref="H5:L5"/>
    <mergeCell ref="A7:L7"/>
    <mergeCell ref="A22:L22"/>
    <mergeCell ref="A9:L9"/>
    <mergeCell ref="A11:L11"/>
    <mergeCell ref="A13:L13"/>
    <mergeCell ref="A15:L15"/>
    <mergeCell ref="A17:L17"/>
  </mergeCells>
  <pageMargins left="0.23622047244094491" right="0" top="0" bottom="0" header="0" footer="0"/>
  <pageSetup paperSize="9" scale="74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Прил№1 к паспорту</vt:lpstr>
      <vt:lpstr>Прил№2 к паспорту</vt:lpstr>
      <vt:lpstr>Прил№1 к прогр</vt:lpstr>
      <vt:lpstr>Прил№2 к прогр</vt:lpstr>
      <vt:lpstr>Прил№3 к прогр</vt:lpstr>
      <vt:lpstr>'Прил№1 к паспорту'!Область_печати</vt:lpstr>
      <vt:lpstr>'Прил№1 к прогр'!Область_печати</vt:lpstr>
      <vt:lpstr>'Прил№2 к паспорту'!Область_печати</vt:lpstr>
      <vt:lpstr>'Прил№2 к прогр'!Область_печати</vt:lpstr>
      <vt:lpstr>'Прил№3 к прогр'!Область_печати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BUH06</cp:lastModifiedBy>
  <cp:lastPrinted>2020-02-19T09:19:03Z</cp:lastPrinted>
  <dcterms:created xsi:type="dcterms:W3CDTF">2018-06-22T00:57:51Z</dcterms:created>
  <dcterms:modified xsi:type="dcterms:W3CDTF">2020-02-19T09:19:05Z</dcterms:modified>
</cp:coreProperties>
</file>