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Рабочая\Программы\Программа ЖКХ на 2020-2022 гг\Программа ЖКХ на 2020-2022гг\"/>
    </mc:Choice>
  </mc:AlternateContent>
  <bookViews>
    <workbookView xWindow="0" yWindow="0" windowWidth="19200" windowHeight="11460" tabRatio="626" activeTab="3"/>
  </bookViews>
  <sheets>
    <sheet name="Прил№1 к паспорту" sheetId="1" r:id="rId1"/>
    <sheet name="Прил№2 к паспорту" sheetId="2" r:id="rId2"/>
    <sheet name="Прил№1 к прогр" sheetId="4" r:id="rId3"/>
    <sheet name="Прил№2 к прогр" sheetId="5" r:id="rId4"/>
  </sheets>
  <definedNames>
    <definedName name="_xlnm.Print_Titles" localSheetId="0">'Прил№1 к паспорту'!$7:$7</definedName>
    <definedName name="_xlnm.Print_Titles" localSheetId="2">'Прил№1 к прогр'!$7:$9</definedName>
    <definedName name="_xlnm.Print_Area" localSheetId="0">'Прил№1 к паспорту'!$A$1:$J$39</definedName>
    <definedName name="_xlnm.Print_Area" localSheetId="2">'Прил№1 к прогр'!$A$3:$K$56</definedName>
    <definedName name="_xlnm.Print_Area" localSheetId="1">'Прил№2 к паспорту'!$A$1:$Q$20</definedName>
    <definedName name="_xlnm.Print_Area" localSheetId="3">'Прил№2 к прогр'!$A$1:$G$51</definedName>
  </definedNames>
  <calcPr calcId="162913"/>
</workbook>
</file>

<file path=xl/calcChain.xml><?xml version="1.0" encoding="utf-8"?>
<calcChain xmlns="http://schemas.openxmlformats.org/spreadsheetml/2006/main">
  <c r="G10" i="5" l="1"/>
  <c r="E11" i="5"/>
  <c r="F11" i="5"/>
  <c r="D11" i="5"/>
  <c r="D7" i="5" l="1"/>
  <c r="I15" i="4"/>
  <c r="J15" i="4"/>
  <c r="K15" i="4"/>
  <c r="H15" i="4"/>
  <c r="C15" i="4"/>
  <c r="H10" i="4"/>
  <c r="K10" i="4"/>
  <c r="I29" i="4"/>
  <c r="J29" i="4"/>
  <c r="H29" i="4"/>
  <c r="I14" i="2" l="1"/>
  <c r="J14" i="2"/>
  <c r="K14" i="2" s="1"/>
  <c r="L14" i="2" s="1"/>
  <c r="M14" i="2" s="1"/>
  <c r="N14" i="2" s="1"/>
  <c r="O14" i="2" s="1"/>
  <c r="P14" i="2" s="1"/>
  <c r="E19" i="5" l="1"/>
  <c r="F19" i="5"/>
  <c r="D19" i="5"/>
  <c r="E33" i="5"/>
  <c r="F33" i="5"/>
  <c r="D33" i="5"/>
  <c r="E40" i="5"/>
  <c r="F40" i="5"/>
  <c r="D40" i="5"/>
  <c r="E38" i="5" l="1"/>
  <c r="F38" i="5"/>
  <c r="D38" i="5"/>
  <c r="I41" i="4"/>
  <c r="J41" i="4"/>
  <c r="I17" i="4"/>
  <c r="J17" i="4"/>
  <c r="H17" i="4"/>
  <c r="K17" i="4" s="1"/>
  <c r="K44" i="4"/>
  <c r="H14" i="4" l="1"/>
  <c r="I19" i="4"/>
  <c r="J19" i="4"/>
  <c r="I18" i="4"/>
  <c r="J18" i="4"/>
  <c r="H19" i="4"/>
  <c r="H18" i="4"/>
  <c r="K18" i="4" s="1"/>
  <c r="K45" i="4"/>
  <c r="D17" i="5" l="1"/>
  <c r="H16" i="2" l="1"/>
  <c r="I16" i="2" s="1"/>
  <c r="J16" i="2" s="1"/>
  <c r="K16" i="2" s="1"/>
  <c r="L16" i="2" s="1"/>
  <c r="M16" i="2" s="1"/>
  <c r="N16" i="2" s="1"/>
  <c r="O16" i="2" s="1"/>
  <c r="P16" i="2" s="1"/>
  <c r="G16" i="2"/>
  <c r="F16" i="2"/>
  <c r="E16" i="2"/>
  <c r="J12" i="4" l="1"/>
  <c r="I12" i="4"/>
  <c r="H12" i="4"/>
  <c r="J13" i="4"/>
  <c r="I13" i="4"/>
  <c r="H13" i="4"/>
  <c r="H21" i="4"/>
  <c r="H23" i="4"/>
  <c r="H41" i="4"/>
  <c r="K41" i="4" s="1"/>
  <c r="I50" i="4"/>
  <c r="J50" i="4" s="1"/>
  <c r="K14" i="4"/>
  <c r="K22" i="4"/>
  <c r="K19" i="4"/>
  <c r="I48" i="4"/>
  <c r="I20" i="4" s="1"/>
  <c r="H48" i="4"/>
  <c r="H20" i="4" s="1"/>
  <c r="I35" i="4"/>
  <c r="I21" i="4" s="1"/>
  <c r="J35" i="4"/>
  <c r="J21" i="4" s="1"/>
  <c r="H35" i="4"/>
  <c r="I23" i="4"/>
  <c r="J23" i="4"/>
  <c r="K26" i="4"/>
  <c r="K27" i="4"/>
  <c r="K28" i="4"/>
  <c r="K29" i="4"/>
  <c r="K30" i="4"/>
  <c r="K31" i="4"/>
  <c r="K32" i="4"/>
  <c r="K33" i="4"/>
  <c r="K34" i="4"/>
  <c r="K36" i="4"/>
  <c r="K37" i="4"/>
  <c r="K38" i="4"/>
  <c r="K39" i="4"/>
  <c r="K40" i="4"/>
  <c r="K42" i="4"/>
  <c r="K46" i="4"/>
  <c r="K47" i="4"/>
  <c r="K49" i="4"/>
  <c r="K51" i="4"/>
  <c r="K52" i="4"/>
  <c r="K53" i="4"/>
  <c r="K11" i="4"/>
  <c r="K24" i="4"/>
  <c r="K25" i="4"/>
  <c r="K13" i="4" l="1"/>
  <c r="K50" i="4"/>
  <c r="J48" i="4"/>
  <c r="K21" i="4"/>
  <c r="H16" i="4"/>
  <c r="K16" i="4" s="1"/>
  <c r="K43" i="4"/>
  <c r="K12" i="4"/>
  <c r="I10" i="4"/>
  <c r="K23" i="4"/>
  <c r="K35" i="4"/>
  <c r="K48" i="4" l="1"/>
  <c r="J20" i="4"/>
  <c r="K20" i="4" s="1"/>
  <c r="J10" i="4"/>
  <c r="E12" i="5"/>
  <c r="F12" i="5"/>
  <c r="D12" i="5"/>
  <c r="E10" i="5"/>
  <c r="F10" i="5"/>
  <c r="D10" i="5"/>
  <c r="F14" i="5"/>
  <c r="E14" i="5"/>
  <c r="D14" i="5"/>
  <c r="F21" i="5"/>
  <c r="E21" i="5"/>
  <c r="D21" i="5"/>
  <c r="F28" i="5"/>
  <c r="E28" i="5"/>
  <c r="D28" i="5"/>
  <c r="F35" i="5"/>
  <c r="E35" i="5"/>
  <c r="D35" i="5"/>
  <c r="E42" i="5"/>
  <c r="F42" i="5"/>
  <c r="D42" i="5"/>
  <c r="G36" i="5"/>
  <c r="G37" i="5"/>
  <c r="G38" i="5"/>
  <c r="G39" i="5"/>
  <c r="G40" i="5"/>
  <c r="G41" i="5"/>
  <c r="G34" i="5"/>
  <c r="G43" i="5"/>
  <c r="G44" i="5"/>
  <c r="G45" i="5"/>
  <c r="G46" i="5"/>
  <c r="G47" i="5"/>
  <c r="G48" i="5"/>
  <c r="G8" i="5"/>
  <c r="G9" i="5"/>
  <c r="G11" i="5"/>
  <c r="G13" i="5"/>
  <c r="G15" i="5"/>
  <c r="G16" i="5"/>
  <c r="G17" i="5"/>
  <c r="G18" i="5"/>
  <c r="G19" i="5"/>
  <c r="G20" i="5"/>
  <c r="G22" i="5"/>
  <c r="G23" i="5"/>
  <c r="G24" i="5"/>
  <c r="G25" i="5"/>
  <c r="G26" i="5"/>
  <c r="G27" i="5"/>
  <c r="G29" i="5"/>
  <c r="G30" i="5"/>
  <c r="G31" i="5"/>
  <c r="G32" i="5"/>
  <c r="G33" i="5"/>
  <c r="G12" i="5" l="1"/>
  <c r="G21" i="5"/>
  <c r="F7" i="5"/>
  <c r="G14" i="5"/>
  <c r="E7" i="5"/>
  <c r="G35" i="5"/>
  <c r="G28" i="5"/>
  <c r="G42" i="5"/>
  <c r="G7" i="5" l="1"/>
</calcChain>
</file>

<file path=xl/sharedStrings.xml><?xml version="1.0" encoding="utf-8"?>
<sst xmlns="http://schemas.openxmlformats.org/spreadsheetml/2006/main" count="312" uniqueCount="133">
  <si>
    <t>Вес показателя</t>
  </si>
  <si>
    <t>№  п/п</t>
  </si>
  <si>
    <t xml:space="preserve">Цели, задачи, показатели </t>
  </si>
  <si>
    <t>Единица измерения</t>
  </si>
  <si>
    <t>Источник информации</t>
  </si>
  <si>
    <t>Подпрограмма 1</t>
  </si>
  <si>
    <t>Подпрограмма 2</t>
  </si>
  <si>
    <t>1.1.</t>
  </si>
  <si>
    <t>1.1.1.</t>
  </si>
  <si>
    <t>1.2.</t>
  </si>
  <si>
    <t>1.2.1.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</si>
  <si>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</si>
  <si>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Плановый период</t>
  </si>
  <si>
    <t>Долгосрочный период по годам</t>
  </si>
  <si>
    <t>№ п/п</t>
  </si>
  <si>
    <t xml:space="preserve">Цели, целевые показатели  </t>
  </si>
  <si>
    <t>Значения целевых показателей на долгосрочный период</t>
  </si>
  <si>
    <t>Статус (муниципальная программа, подпрограмма)</t>
  </si>
  <si>
    <t>Наименование  программы, подпрограммы</t>
  </si>
  <si>
    <t>Наименование ГРБС</t>
  </si>
  <si>
    <t xml:space="preserve">Код бюджетной классификации </t>
  </si>
  <si>
    <t>ГРБС</t>
  </si>
  <si>
    <t>ЦСР</t>
  </si>
  <si>
    <t>ВР</t>
  </si>
  <si>
    <t>Итого на период</t>
  </si>
  <si>
    <t>Муниципальная программа</t>
  </si>
  <si>
    <t>всего расходные обязательства по программе</t>
  </si>
  <si>
    <t>Х</t>
  </si>
  <si>
    <t>в том числе по ГРБС:</t>
  </si>
  <si>
    <t xml:space="preserve">всего расходные обязательства </t>
  </si>
  <si>
    <t>Расходы (тыс. руб.), годы</t>
  </si>
  <si>
    <t>Рз                Пр</t>
  </si>
  <si>
    <t>Подпрограмма 3</t>
  </si>
  <si>
    <t>Подпрограмма 4</t>
  </si>
  <si>
    <t>Статус</t>
  </si>
  <si>
    <t>Наименование муниципальной программы, подпрограммы муниципальной программы</t>
  </si>
  <si>
    <t>Ответственный исполнитель, соисполнители</t>
  </si>
  <si>
    <t xml:space="preserve">Всего                    </t>
  </si>
  <si>
    <t xml:space="preserve">в том числе:             </t>
  </si>
  <si>
    <t xml:space="preserve">федеральный бюджет   </t>
  </si>
  <si>
    <t xml:space="preserve">краевой бюджет           </t>
  </si>
  <si>
    <t xml:space="preserve">внебюджетные  источники                 </t>
  </si>
  <si>
    <t xml:space="preserve">районный бюджет </t>
  </si>
  <si>
    <t>юридические лица</t>
  </si>
  <si>
    <t xml:space="preserve">федеральный бюджет </t>
  </si>
  <si>
    <t xml:space="preserve">районный бюджет  </t>
  </si>
  <si>
    <t>Оценка расходов (тыс. руб.), годы</t>
  </si>
  <si>
    <t>Информация о ресурсном обеспечении и прогнозной оценке расходов на реализацию целей муниципальной программы Балахтинского района с учетом источников финансирования, в том числе средств федерального, краевого и районного бюджетов</t>
  </si>
  <si>
    <t>Информация о распределении планируемых расходов по программам муниципальной программы Балахтинского района</t>
  </si>
  <si>
    <t xml:space="preserve">Приложение № 1 
к Паспорту муниципальной программы Балахтинского района "Реформирование и модернизация жилищно-коммунального хозяйства и повышение энергетической эффективности"
</t>
  </si>
  <si>
    <t>Приложение № 2 
к Паспорту муниципальной программы Балахтинского района "Реформирование и модернизация жилищно-коммунального хозяйства и повышение энергетической эффективности"</t>
  </si>
  <si>
    <t>Приложение № 1                                              к муниципальной программе Балахтинского района "Реформирование и модернизация жилищно-коммунального хозяйства и повышение энергетической эффективности"</t>
  </si>
  <si>
    <t>Приложение № 2                                              к муниципальной программе Балахтинского района "Реформирование и модернизация жилищно-коммунального хозяйства и повышение энергетической эффективности"</t>
  </si>
  <si>
    <t>«Реформирование и модернизация жилищно-коммунального хозяйства и повышение энергетической эффективности»</t>
  </si>
  <si>
    <t>«Модернизация, реконструкция и капитальный ремонт объектов коммунальной инфраструктуры Балахтинского района»</t>
  </si>
  <si>
    <t>«Чистая вода Балахтинского района»</t>
  </si>
  <si>
    <t>«Энергосбережение и повышение энергетической эффективности в Балахтинском районе»</t>
  </si>
  <si>
    <t>«Обращение с отходами на территории Балахтинского района»</t>
  </si>
  <si>
    <t>Реализация временных мер поддержки населения в целях обеспечения доступности коммунальных услуг.</t>
  </si>
  <si>
    <t>Мероприятия</t>
  </si>
  <si>
    <t xml:space="preserve">Цель 1 "Обеспечение населения района качественными жилищно-коммунальными услугами в условиях развития рыночных отношений в отрасли и ограниченного роста оплаты жилищно-коммунальных услуг"   </t>
  </si>
  <si>
    <t>%</t>
  </si>
  <si>
    <t>отраслевой мониторинг</t>
  </si>
  <si>
    <t>Данные управления Федеральной службы по надзору в сфере защиты прав потребителей и благополучия человека по Красноярскому краю</t>
  </si>
  <si>
    <t>до 84,9</t>
  </si>
  <si>
    <t>до 85</t>
  </si>
  <si>
    <t xml:space="preserve">Задача 1 "Развитие, модернизация и капитальный ремонт объектов коммунальной инфраструктуры"  </t>
  </si>
  <si>
    <t xml:space="preserve">Удельный вес проб воды, отбор которых произведен из водопроводной сети и которые не отвечают гигиеническим нормативам по санитарно-химическим показателям                                    </t>
  </si>
  <si>
    <t xml:space="preserve">Удельный вес проб воды, отбор которых произведен  из водопроводной сети и которые не отвечают гигиеническим нормативам по микробиологическим показателям                                                   </t>
  </si>
  <si>
    <t>Обеспеченность населения централизованными услугами водоснабжения</t>
  </si>
  <si>
    <t>Обеспеченность населения централизованными услугами водоотведения от общего количества человек, проживающих в районе</t>
  </si>
  <si>
    <t>Государственная статистическая отчетность</t>
  </si>
  <si>
    <t>Подпрограмма 2 "Чистая вода Балахтинского района"</t>
  </si>
  <si>
    <t>Задача 2    "Обеспечение населения питьевой водой, соответствующей требованиям безопасности и безвредности, установленным санитарно-эпидемиологическими правилами"</t>
  </si>
  <si>
    <t xml:space="preserve">Задача 3 "Формирование целостностной и эффективной системы управления энергосбережением и повышением"   </t>
  </si>
  <si>
    <t>Подпрограмма 3 "Энергосбережение и повышение энергетической эффективности в Балахтинском районе"</t>
  </si>
  <si>
    <t>2.</t>
  </si>
  <si>
    <t>Цель 2. Формирование целостности эффективной системы управления энергосбережением и повышением энергетической эффективности</t>
  </si>
  <si>
    <t>3.</t>
  </si>
  <si>
    <t>Количество обустроенных ОРО</t>
  </si>
  <si>
    <t>шт.</t>
  </si>
  <si>
    <t>Количество контейнеров для сбора ТКО</t>
  </si>
  <si>
    <t>Охват населения муниципального района системой сбора и вывоза ТКО</t>
  </si>
  <si>
    <t>Охват населения проведенными сходами граждан, посвященных вопросам экологии</t>
  </si>
  <si>
    <t>Количество проведенных субботников, месячников по уборке территории</t>
  </si>
  <si>
    <t>Количество саженцев, посаженных в рамках озеленения населенных пунктов</t>
  </si>
  <si>
    <t>Цель 3. Создание экологически безопасной и экономически эффективной системы обращения с твердыми коммунальными отходами</t>
  </si>
  <si>
    <t>Задача 4 "Создание экологически безопасной и экономически эффективной системы обращения с твердыми коммунальными отходами на территории Балахтинского района"</t>
  </si>
  <si>
    <t>Подпрограмма 4 "Обращение с отходами на территории Балахтинского района»</t>
  </si>
  <si>
    <t>2.1.</t>
  </si>
  <si>
    <t>2.1.1.</t>
  </si>
  <si>
    <t>3.1</t>
  </si>
  <si>
    <t>3.1.1</t>
  </si>
  <si>
    <t>Увеличение доли населения, обеспеченного питьевой водой, отвечающей требованиям безопасности</t>
  </si>
  <si>
    <t>Снижение потерь энергоресурсов в инженерных сетях</t>
  </si>
  <si>
    <t>043</t>
  </si>
  <si>
    <t>0505</t>
  </si>
  <si>
    <t>08100S1030</t>
  </si>
  <si>
    <t>0810075710</t>
  </si>
  <si>
    <t>0810001030</t>
  </si>
  <si>
    <t>0</t>
  </si>
  <si>
    <t>078</t>
  </si>
  <si>
    <t>0702</t>
  </si>
  <si>
    <t>0830001040</t>
  </si>
  <si>
    <t>612</t>
  </si>
  <si>
    <t>0502</t>
  </si>
  <si>
    <t>0890075700</t>
  </si>
  <si>
    <t>0412</t>
  </si>
  <si>
    <t>0840008190</t>
  </si>
  <si>
    <t>0603</t>
  </si>
  <si>
    <t>0840008180</t>
  </si>
  <si>
    <t>МКУ "Служба заказчика Балахтинского района"</t>
  </si>
  <si>
    <t>Доля объемов энергоресурсов, расчеты за которые осуществляются с использованием приборов учета (в части многоквартирных домов – с использованием коллективных (общедомовых) приборов учета), в общем объеме энергоресурсов, потребляемых (используемых) на территории района, в том числе:</t>
  </si>
  <si>
    <t>электрической энергии</t>
  </si>
  <si>
    <t>тепловой энергии</t>
  </si>
  <si>
    <t>воды</t>
  </si>
  <si>
    <t xml:space="preserve">Объем внебюджетных средств, используемых для финансирования мероприятий по энергосбережению и повышению энергетической эффективности, в общем объеме финансирования подпрограммы </t>
  </si>
  <si>
    <t>Подпрограмма 1 «Модернизация, реконструкция и капитальный ремонт объектов коммунальной инфраструктуры Балахтинского района»</t>
  </si>
  <si>
    <t>Директор МКУ "Служба заказчика Балахтинского района"                                                                                                                      Г.В. Нелюбина</t>
  </si>
  <si>
    <t>Директор МКУ "Служба заказчика Балахтинского района"                                                                                         Г.В. Нелюбина</t>
  </si>
  <si>
    <t>статистические данные</t>
  </si>
  <si>
    <t>240</t>
  </si>
  <si>
    <t>811</t>
  </si>
  <si>
    <t>Управление образования Балахтинского района</t>
  </si>
  <si>
    <t>Доля населения Балахтинского района обеспеченного качественной питьевой водой из систем централизованного водоснабжения, к общему числу населения</t>
  </si>
  <si>
    <t>0605</t>
  </si>
  <si>
    <t>08400S4630</t>
  </si>
  <si>
    <t>244</t>
  </si>
  <si>
    <t>Директор МКУ "Служба заказчика Балахтинского района"                                                                                                               Г.В. Нелюбина</t>
  </si>
  <si>
    <t>Директор МКУ "Служба заказчика Балахтинского района"                                                                                                                                                                                        Г.В. Нелюбина</t>
  </si>
  <si>
    <t>до 14.59</t>
  </si>
  <si>
    <t>до 84.9</t>
  </si>
  <si>
    <t>ГП КК "ЦРКК"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</si>
</sst>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0" borderId="1" xfId="0" applyFont="1" applyBorder="1" applyAlignment="1">
      <alignment vertical="top" wrapText="1"/>
    </xf>
    <xf numFmtId="16" fontId="1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0" xfId="0" applyFont="1" applyFill="1" applyAlignment="1">
      <alignment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center" wrapText="1"/>
    </xf>
    <xf numFmtId="16" fontId="1" fillId="2" borderId="1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14" fontId="1" fillId="2" borderId="1" xfId="0" applyNumberFormat="1" applyFont="1" applyFill="1" applyBorder="1" applyAlignment="1">
      <alignment vertical="top" wrapText="1"/>
    </xf>
    <xf numFmtId="0" fontId="1" fillId="2" borderId="3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top" wrapText="1"/>
    </xf>
    <xf numFmtId="164" fontId="8" fillId="0" borderId="1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vertical="top" wrapText="1"/>
    </xf>
    <xf numFmtId="49" fontId="1" fillId="0" borderId="3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 wrapText="1"/>
    </xf>
    <xf numFmtId="0" fontId="1" fillId="0" borderId="0" xfId="0" applyFont="1" applyAlignment="1">
      <alignment wrapText="1"/>
    </xf>
    <xf numFmtId="164" fontId="2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1" fillId="0" borderId="5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2" borderId="5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8"/>
  <sheetViews>
    <sheetView topLeftCell="A32" zoomScaleNormal="100" zoomScaleSheetLayoutView="75" workbookViewId="0">
      <selection activeCell="E15" sqref="E15"/>
    </sheetView>
  </sheetViews>
  <sheetFormatPr defaultColWidth="9.140625" defaultRowHeight="15" x14ac:dyDescent="0.25"/>
  <cols>
    <col min="1" max="1" width="6.140625" style="4" customWidth="1"/>
    <col min="2" max="2" width="29.7109375" style="4" customWidth="1"/>
    <col min="3" max="3" width="11.140625" style="4" customWidth="1"/>
    <col min="4" max="4" width="12" style="4" customWidth="1"/>
    <col min="5" max="5" width="17.28515625" style="4" customWidth="1"/>
    <col min="6" max="6" width="14.5703125" style="58" customWidth="1"/>
    <col min="7" max="7" width="12.7109375" style="4" customWidth="1"/>
    <col min="8" max="8" width="14.7109375" style="4" customWidth="1"/>
    <col min="9" max="9" width="13.42578125" style="4" customWidth="1"/>
    <col min="10" max="10" width="13.140625" style="4" customWidth="1"/>
    <col min="11" max="16384" width="9.140625" style="4"/>
  </cols>
  <sheetData>
    <row r="1" spans="1:10" s="52" customFormat="1" x14ac:dyDescent="0.25">
      <c r="F1" s="58"/>
    </row>
    <row r="2" spans="1:10" s="52" customFormat="1" x14ac:dyDescent="0.25">
      <c r="F2" s="58"/>
    </row>
    <row r="3" spans="1:10" ht="111" customHeight="1" x14ac:dyDescent="0.25">
      <c r="H3" s="69" t="s">
        <v>49</v>
      </c>
      <c r="I3" s="69"/>
      <c r="J3" s="69"/>
    </row>
    <row r="5" spans="1:10" ht="38.25" customHeight="1" x14ac:dyDescent="0.3">
      <c r="A5" s="68" t="s">
        <v>11</v>
      </c>
      <c r="B5" s="68"/>
      <c r="C5" s="68"/>
      <c r="D5" s="68"/>
      <c r="E5" s="68"/>
      <c r="F5" s="68"/>
      <c r="G5" s="68"/>
      <c r="H5" s="68"/>
      <c r="I5" s="68"/>
      <c r="J5" s="68"/>
    </row>
    <row r="7" spans="1:10" ht="60" customHeight="1" x14ac:dyDescent="0.25">
      <c r="A7" s="3" t="s">
        <v>1</v>
      </c>
      <c r="B7" s="3" t="s">
        <v>2</v>
      </c>
      <c r="C7" s="3" t="s">
        <v>3</v>
      </c>
      <c r="D7" s="3" t="s">
        <v>0</v>
      </c>
      <c r="E7" s="3" t="s">
        <v>4</v>
      </c>
      <c r="F7" s="59">
        <v>2018</v>
      </c>
      <c r="G7" s="57">
        <v>2019</v>
      </c>
      <c r="H7" s="57">
        <v>2020</v>
      </c>
      <c r="I7" s="57">
        <v>2021</v>
      </c>
      <c r="J7" s="3">
        <v>2022</v>
      </c>
    </row>
    <row r="8" spans="1:10" ht="33.75" customHeight="1" x14ac:dyDescent="0.25">
      <c r="A8" s="15">
        <v>1</v>
      </c>
      <c r="B8" s="71" t="s">
        <v>60</v>
      </c>
      <c r="C8" s="72"/>
      <c r="D8" s="72"/>
      <c r="E8" s="72"/>
      <c r="F8" s="72"/>
      <c r="G8" s="72"/>
      <c r="H8" s="72"/>
      <c r="I8" s="72"/>
      <c r="J8" s="73"/>
    </row>
    <row r="9" spans="1:10" s="23" customFormat="1" ht="24" customHeight="1" x14ac:dyDescent="0.25">
      <c r="A9" s="28" t="s">
        <v>7</v>
      </c>
      <c r="B9" s="74" t="s">
        <v>66</v>
      </c>
      <c r="C9" s="75"/>
      <c r="D9" s="75"/>
      <c r="E9" s="75"/>
      <c r="F9" s="75"/>
      <c r="G9" s="75"/>
      <c r="H9" s="75"/>
      <c r="I9" s="75"/>
      <c r="J9" s="76"/>
    </row>
    <row r="10" spans="1:10" s="23" customFormat="1" ht="80.25" customHeight="1" x14ac:dyDescent="0.25">
      <c r="A10" s="30" t="s">
        <v>8</v>
      </c>
      <c r="B10" s="29" t="s">
        <v>117</v>
      </c>
      <c r="C10" s="25"/>
      <c r="D10" s="25"/>
      <c r="E10" s="29"/>
      <c r="F10" s="60"/>
      <c r="G10" s="29"/>
      <c r="H10" s="29"/>
      <c r="I10" s="29"/>
      <c r="J10" s="29"/>
    </row>
    <row r="11" spans="1:10" s="23" customFormat="1" ht="45" customHeight="1" x14ac:dyDescent="0.25">
      <c r="A11" s="29"/>
      <c r="B11" s="29" t="s">
        <v>94</v>
      </c>
      <c r="C11" s="25" t="s">
        <v>61</v>
      </c>
      <c r="D11" s="25">
        <v>0.1</v>
      </c>
      <c r="E11" s="25" t="s">
        <v>62</v>
      </c>
      <c r="F11" s="59">
        <v>14.7</v>
      </c>
      <c r="G11" s="25" t="s">
        <v>130</v>
      </c>
      <c r="H11" s="25">
        <v>14.55</v>
      </c>
      <c r="I11" s="25">
        <v>14.5</v>
      </c>
      <c r="J11" s="25">
        <v>14.3</v>
      </c>
    </row>
    <row r="12" spans="1:10" s="23" customFormat="1" ht="120.75" customHeight="1" x14ac:dyDescent="0.25">
      <c r="A12" s="29"/>
      <c r="B12" s="21" t="s">
        <v>93</v>
      </c>
      <c r="C12" s="25" t="s">
        <v>61</v>
      </c>
      <c r="D12" s="25">
        <v>0.3</v>
      </c>
      <c r="E12" s="44" t="s">
        <v>63</v>
      </c>
      <c r="F12" s="59">
        <v>84.8</v>
      </c>
      <c r="G12" s="25" t="s">
        <v>64</v>
      </c>
      <c r="H12" s="25" t="s">
        <v>65</v>
      </c>
      <c r="I12" s="25" t="s">
        <v>65</v>
      </c>
      <c r="J12" s="25" t="s">
        <v>65</v>
      </c>
    </row>
    <row r="13" spans="1:10" s="23" customFormat="1" ht="32.25" customHeight="1" x14ac:dyDescent="0.25">
      <c r="A13" s="28" t="s">
        <v>9</v>
      </c>
      <c r="B13" s="74" t="s">
        <v>73</v>
      </c>
      <c r="C13" s="75"/>
      <c r="D13" s="75"/>
      <c r="E13" s="75"/>
      <c r="F13" s="75"/>
      <c r="G13" s="75"/>
      <c r="H13" s="75"/>
      <c r="I13" s="75"/>
      <c r="J13" s="76"/>
    </row>
    <row r="14" spans="1:10" s="23" customFormat="1" ht="30" x14ac:dyDescent="0.25">
      <c r="A14" s="29" t="s">
        <v>10</v>
      </c>
      <c r="B14" s="29" t="s">
        <v>72</v>
      </c>
      <c r="C14" s="29"/>
      <c r="D14" s="25"/>
      <c r="E14" s="29"/>
      <c r="F14" s="60"/>
      <c r="G14" s="29"/>
      <c r="H14" s="29"/>
      <c r="I14" s="29"/>
      <c r="J14" s="29"/>
    </row>
    <row r="15" spans="1:10" s="23" customFormat="1" ht="136.5" customHeight="1" x14ac:dyDescent="0.25">
      <c r="A15" s="31"/>
      <c r="B15" s="64" t="s">
        <v>67</v>
      </c>
      <c r="C15" s="31" t="s">
        <v>61</v>
      </c>
      <c r="D15" s="25">
        <v>0.05</v>
      </c>
      <c r="E15" s="45" t="s">
        <v>63</v>
      </c>
      <c r="F15" s="59">
        <v>1</v>
      </c>
      <c r="G15" s="25">
        <v>11</v>
      </c>
      <c r="H15" s="25">
        <v>10.5</v>
      </c>
      <c r="I15" s="25">
        <v>10</v>
      </c>
      <c r="J15" s="25">
        <v>10</v>
      </c>
    </row>
    <row r="16" spans="1:10" s="23" customFormat="1" ht="133.5" customHeight="1" x14ac:dyDescent="0.25">
      <c r="A16" s="25"/>
      <c r="B16" s="21" t="s">
        <v>68</v>
      </c>
      <c r="C16" s="25" t="s">
        <v>61</v>
      </c>
      <c r="D16" s="25">
        <v>0.05</v>
      </c>
      <c r="E16" s="44" t="s">
        <v>63</v>
      </c>
      <c r="F16" s="59">
        <v>1</v>
      </c>
      <c r="G16" s="25">
        <v>4</v>
      </c>
      <c r="H16" s="25">
        <v>3.5</v>
      </c>
      <c r="I16" s="25">
        <v>3</v>
      </c>
      <c r="J16" s="25">
        <v>3</v>
      </c>
    </row>
    <row r="17" spans="1:10" s="23" customFormat="1" ht="168.75" customHeight="1" x14ac:dyDescent="0.25">
      <c r="A17" s="25"/>
      <c r="B17" s="21" t="s">
        <v>124</v>
      </c>
      <c r="C17" s="25" t="s">
        <v>61</v>
      </c>
      <c r="D17" s="25">
        <v>0.02</v>
      </c>
      <c r="E17" s="25" t="s">
        <v>63</v>
      </c>
      <c r="F17" s="59">
        <v>85.7</v>
      </c>
      <c r="G17" s="25">
        <v>85.9</v>
      </c>
      <c r="H17" s="25">
        <v>86.4</v>
      </c>
      <c r="I17" s="25">
        <v>86.8</v>
      </c>
      <c r="J17" s="25">
        <v>87</v>
      </c>
    </row>
    <row r="18" spans="1:10" s="23" customFormat="1" ht="70.900000000000006" customHeight="1" x14ac:dyDescent="0.25">
      <c r="A18" s="25"/>
      <c r="B18" s="21" t="s">
        <v>69</v>
      </c>
      <c r="C18" s="25" t="s">
        <v>61</v>
      </c>
      <c r="D18" s="25">
        <v>0.2</v>
      </c>
      <c r="E18" s="25" t="s">
        <v>71</v>
      </c>
      <c r="F18" s="59">
        <v>81.5</v>
      </c>
      <c r="G18" s="25">
        <v>90</v>
      </c>
      <c r="H18" s="25">
        <v>90.5</v>
      </c>
      <c r="I18" s="25">
        <v>91</v>
      </c>
      <c r="J18" s="25">
        <v>91.5</v>
      </c>
    </row>
    <row r="19" spans="1:10" s="23" customFormat="1" ht="84.75" customHeight="1" x14ac:dyDescent="0.25">
      <c r="A19" s="25"/>
      <c r="B19" s="21" t="s">
        <v>70</v>
      </c>
      <c r="C19" s="25" t="s">
        <v>61</v>
      </c>
      <c r="D19" s="25">
        <v>0.01</v>
      </c>
      <c r="E19" s="25" t="s">
        <v>71</v>
      </c>
      <c r="F19" s="59">
        <v>8.1</v>
      </c>
      <c r="G19" s="25">
        <v>7</v>
      </c>
      <c r="H19" s="25">
        <v>7</v>
      </c>
      <c r="I19" s="25">
        <v>7</v>
      </c>
      <c r="J19" s="25">
        <v>7</v>
      </c>
    </row>
    <row r="20" spans="1:10" s="23" customFormat="1" ht="27" customHeight="1" x14ac:dyDescent="0.25">
      <c r="A20" s="25" t="s">
        <v>76</v>
      </c>
      <c r="B20" s="77" t="s">
        <v>77</v>
      </c>
      <c r="C20" s="78"/>
      <c r="D20" s="78"/>
      <c r="E20" s="78"/>
      <c r="F20" s="78"/>
      <c r="G20" s="78"/>
      <c r="H20" s="78"/>
      <c r="I20" s="78"/>
      <c r="J20" s="79"/>
    </row>
    <row r="21" spans="1:10" ht="15.75" customHeight="1" x14ac:dyDescent="0.25">
      <c r="A21" s="2" t="s">
        <v>89</v>
      </c>
      <c r="B21" s="71" t="s">
        <v>74</v>
      </c>
      <c r="C21" s="72"/>
      <c r="D21" s="72"/>
      <c r="E21" s="72"/>
      <c r="F21" s="72"/>
      <c r="G21" s="72"/>
      <c r="H21" s="72"/>
      <c r="I21" s="72"/>
      <c r="J21" s="73"/>
    </row>
    <row r="22" spans="1:10" ht="75" x14ac:dyDescent="0.25">
      <c r="A22" s="12" t="s">
        <v>90</v>
      </c>
      <c r="B22" s="12" t="s">
        <v>75</v>
      </c>
      <c r="C22" s="12"/>
      <c r="D22" s="42"/>
      <c r="E22" s="12"/>
      <c r="F22" s="60"/>
      <c r="G22" s="12"/>
      <c r="H22" s="12"/>
      <c r="I22" s="12"/>
      <c r="J22" s="12"/>
    </row>
    <row r="23" spans="1:10" s="43" customFormat="1" ht="180" x14ac:dyDescent="0.25">
      <c r="A23" s="12"/>
      <c r="B23" s="20" t="s">
        <v>112</v>
      </c>
      <c r="C23" s="12"/>
      <c r="D23" s="42"/>
      <c r="E23" s="12"/>
      <c r="F23" s="60"/>
      <c r="G23" s="12"/>
      <c r="H23" s="12"/>
      <c r="I23" s="12"/>
      <c r="J23" s="12"/>
    </row>
    <row r="24" spans="1:10" s="43" customFormat="1" ht="30" x14ac:dyDescent="0.25">
      <c r="A24" s="12"/>
      <c r="B24" s="20" t="s">
        <v>113</v>
      </c>
      <c r="C24" s="31" t="s">
        <v>61</v>
      </c>
      <c r="D24" s="42">
        <v>0.01</v>
      </c>
      <c r="E24" s="25" t="s">
        <v>62</v>
      </c>
      <c r="F24" s="61">
        <v>100</v>
      </c>
      <c r="G24" s="41">
        <v>100</v>
      </c>
      <c r="H24" s="41">
        <v>100</v>
      </c>
      <c r="I24" s="41">
        <v>100</v>
      </c>
      <c r="J24" s="41">
        <v>100</v>
      </c>
    </row>
    <row r="25" spans="1:10" s="43" customFormat="1" ht="30" x14ac:dyDescent="0.25">
      <c r="A25" s="12"/>
      <c r="B25" s="20" t="s">
        <v>114</v>
      </c>
      <c r="C25" s="31" t="s">
        <v>61</v>
      </c>
      <c r="D25" s="42">
        <v>0.01</v>
      </c>
      <c r="E25" s="25" t="s">
        <v>62</v>
      </c>
      <c r="F25" s="61">
        <v>80</v>
      </c>
      <c r="G25" s="61">
        <v>80</v>
      </c>
      <c r="H25" s="61">
        <v>80</v>
      </c>
      <c r="I25" s="61">
        <v>80</v>
      </c>
      <c r="J25" s="61">
        <v>80</v>
      </c>
    </row>
    <row r="26" spans="1:10" s="43" customFormat="1" ht="30" x14ac:dyDescent="0.25">
      <c r="A26" s="12"/>
      <c r="B26" s="20" t="s">
        <v>115</v>
      </c>
      <c r="C26" s="31" t="s">
        <v>61</v>
      </c>
      <c r="D26" s="42">
        <v>0.01</v>
      </c>
      <c r="E26" s="25" t="s">
        <v>62</v>
      </c>
      <c r="F26" s="61">
        <v>100</v>
      </c>
      <c r="G26" s="61">
        <v>100</v>
      </c>
      <c r="H26" s="61">
        <v>100</v>
      </c>
      <c r="I26" s="61">
        <v>100</v>
      </c>
      <c r="J26" s="61">
        <v>100</v>
      </c>
    </row>
    <row r="27" spans="1:10" s="43" customFormat="1" ht="120" x14ac:dyDescent="0.25">
      <c r="A27" s="12"/>
      <c r="B27" s="20" t="s">
        <v>116</v>
      </c>
      <c r="C27" s="42" t="s">
        <v>61</v>
      </c>
      <c r="D27" s="42">
        <v>0.01</v>
      </c>
      <c r="E27" s="25" t="s">
        <v>62</v>
      </c>
      <c r="F27" s="61">
        <v>0</v>
      </c>
      <c r="G27" s="41">
        <v>100</v>
      </c>
      <c r="H27" s="41">
        <v>100</v>
      </c>
      <c r="I27" s="41">
        <v>100</v>
      </c>
      <c r="J27" s="41">
        <v>100</v>
      </c>
    </row>
    <row r="28" spans="1:10" s="11" customFormat="1" ht="29.25" customHeight="1" x14ac:dyDescent="0.25">
      <c r="A28" s="15" t="s">
        <v>78</v>
      </c>
      <c r="B28" s="77" t="s">
        <v>86</v>
      </c>
      <c r="C28" s="78"/>
      <c r="D28" s="78"/>
      <c r="E28" s="78"/>
      <c r="F28" s="78"/>
      <c r="G28" s="78"/>
      <c r="H28" s="78"/>
      <c r="I28" s="78"/>
      <c r="J28" s="79"/>
    </row>
    <row r="29" spans="1:10" s="11" customFormat="1" ht="33" customHeight="1" x14ac:dyDescent="0.25">
      <c r="A29" s="27" t="s">
        <v>91</v>
      </c>
      <c r="B29" s="71" t="s">
        <v>87</v>
      </c>
      <c r="C29" s="72"/>
      <c r="D29" s="72"/>
      <c r="E29" s="72"/>
      <c r="F29" s="72"/>
      <c r="G29" s="72"/>
      <c r="H29" s="72"/>
      <c r="I29" s="72"/>
      <c r="J29" s="73"/>
    </row>
    <row r="30" spans="1:10" s="11" customFormat="1" ht="45" x14ac:dyDescent="0.25">
      <c r="A30" s="27" t="s">
        <v>92</v>
      </c>
      <c r="B30" s="12" t="s">
        <v>88</v>
      </c>
      <c r="C30" s="12"/>
      <c r="D30" s="42"/>
      <c r="E30" s="12"/>
      <c r="F30" s="60"/>
      <c r="G30" s="12"/>
      <c r="H30" s="12"/>
      <c r="I30" s="12"/>
      <c r="J30" s="12"/>
    </row>
    <row r="31" spans="1:10" s="11" customFormat="1" ht="30" x14ac:dyDescent="0.25">
      <c r="A31" s="26"/>
      <c r="B31" s="20" t="s">
        <v>79</v>
      </c>
      <c r="C31" s="15" t="s">
        <v>80</v>
      </c>
      <c r="D31" s="42">
        <v>0.01</v>
      </c>
      <c r="E31" s="46" t="s">
        <v>120</v>
      </c>
      <c r="F31" s="61">
        <v>0</v>
      </c>
      <c r="G31" s="13">
        <v>1</v>
      </c>
      <c r="H31" s="13">
        <v>0</v>
      </c>
      <c r="I31" s="13">
        <v>0</v>
      </c>
      <c r="J31" s="13">
        <v>0</v>
      </c>
    </row>
    <row r="32" spans="1:10" s="11" customFormat="1" ht="30" x14ac:dyDescent="0.25">
      <c r="A32" s="12"/>
      <c r="B32" s="20" t="s">
        <v>81</v>
      </c>
      <c r="C32" s="15" t="s">
        <v>80</v>
      </c>
      <c r="D32" s="42">
        <v>0.02</v>
      </c>
      <c r="E32" s="46" t="s">
        <v>120</v>
      </c>
      <c r="F32" s="61">
        <v>30</v>
      </c>
      <c r="G32" s="13">
        <v>253</v>
      </c>
      <c r="H32" s="13">
        <v>10</v>
      </c>
      <c r="I32" s="13">
        <v>10</v>
      </c>
      <c r="J32" s="13">
        <v>10</v>
      </c>
    </row>
    <row r="33" spans="1:10" s="11" customFormat="1" ht="45" x14ac:dyDescent="0.25">
      <c r="A33" s="12"/>
      <c r="B33" s="20" t="s">
        <v>82</v>
      </c>
      <c r="C33" s="15" t="s">
        <v>61</v>
      </c>
      <c r="D33" s="42">
        <v>0.1</v>
      </c>
      <c r="E33" s="46" t="s">
        <v>120</v>
      </c>
      <c r="F33" s="63">
        <v>71.599999999999994</v>
      </c>
      <c r="G33" s="48">
        <v>95</v>
      </c>
      <c r="H33" s="48">
        <v>97</v>
      </c>
      <c r="I33" s="48">
        <v>97</v>
      </c>
      <c r="J33" s="48">
        <v>97</v>
      </c>
    </row>
    <row r="34" spans="1:10" ht="60" x14ac:dyDescent="0.25">
      <c r="A34" s="12"/>
      <c r="B34" s="20" t="s">
        <v>83</v>
      </c>
      <c r="C34" s="15" t="s">
        <v>61</v>
      </c>
      <c r="D34" s="42">
        <v>0.01</v>
      </c>
      <c r="E34" s="46" t="s">
        <v>120</v>
      </c>
      <c r="F34" s="61">
        <v>100</v>
      </c>
      <c r="G34" s="13">
        <v>95</v>
      </c>
      <c r="H34" s="13">
        <v>97</v>
      </c>
      <c r="I34" s="13">
        <v>97</v>
      </c>
      <c r="J34" s="13">
        <v>97</v>
      </c>
    </row>
    <row r="35" spans="1:10" ht="45" x14ac:dyDescent="0.25">
      <c r="A35" s="12"/>
      <c r="B35" s="20" t="s">
        <v>84</v>
      </c>
      <c r="C35" s="15" t="s">
        <v>80</v>
      </c>
      <c r="D35" s="42">
        <v>0.01</v>
      </c>
      <c r="E35" s="46" t="s">
        <v>120</v>
      </c>
      <c r="F35" s="61">
        <v>30</v>
      </c>
      <c r="G35" s="13">
        <v>30</v>
      </c>
      <c r="H35" s="13">
        <v>30</v>
      </c>
      <c r="I35" s="13">
        <v>30</v>
      </c>
      <c r="J35" s="13">
        <v>30</v>
      </c>
    </row>
    <row r="36" spans="1:10" ht="60" x14ac:dyDescent="0.25">
      <c r="A36" s="12"/>
      <c r="B36" s="20" t="s">
        <v>85</v>
      </c>
      <c r="C36" s="15" t="s">
        <v>80</v>
      </c>
      <c r="D36" s="42">
        <v>0.01</v>
      </c>
      <c r="E36" s="46" t="s">
        <v>120</v>
      </c>
      <c r="F36" s="61">
        <v>250</v>
      </c>
      <c r="G36" s="13">
        <v>250</v>
      </c>
      <c r="H36" s="13">
        <v>250</v>
      </c>
      <c r="I36" s="13">
        <v>250</v>
      </c>
      <c r="J36" s="13">
        <v>250</v>
      </c>
    </row>
    <row r="38" spans="1:10" ht="45" customHeight="1" x14ac:dyDescent="0.25">
      <c r="A38" s="70" t="s">
        <v>118</v>
      </c>
      <c r="B38" s="70"/>
      <c r="C38" s="70"/>
      <c r="D38" s="70"/>
      <c r="E38" s="70"/>
      <c r="F38" s="70"/>
      <c r="G38" s="70"/>
      <c r="H38" s="70"/>
      <c r="I38" s="70"/>
      <c r="J38" s="70"/>
    </row>
  </sheetData>
  <mergeCells count="10">
    <mergeCell ref="A5:J5"/>
    <mergeCell ref="H3:J3"/>
    <mergeCell ref="A38:J38"/>
    <mergeCell ref="B8:J8"/>
    <mergeCell ref="B9:J9"/>
    <mergeCell ref="B13:J13"/>
    <mergeCell ref="B20:J20"/>
    <mergeCell ref="B21:J21"/>
    <mergeCell ref="B28:J28"/>
    <mergeCell ref="B29:J29"/>
  </mergeCells>
  <pageMargins left="0.9055118110236221" right="0.70866141732283472" top="0.74803149606299213" bottom="0.74803149606299213" header="0.31496062992125984" footer="0.31496062992125984"/>
  <pageSetup paperSize="9" scale="90" fitToHeight="10" orientation="landscape" r:id="rId1"/>
  <headerFooter>
    <oddFooter>&amp;R&amp;P</oddFooter>
  </headerFooter>
  <rowBreaks count="1" manualBreakCount="1">
    <brk id="26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9"/>
  <sheetViews>
    <sheetView topLeftCell="A13" zoomScaleNormal="100" zoomScaleSheetLayoutView="70" workbookViewId="0">
      <selection activeCell="D17" sqref="D17"/>
    </sheetView>
  </sheetViews>
  <sheetFormatPr defaultRowHeight="15" x14ac:dyDescent="0.25"/>
  <cols>
    <col min="1" max="1" width="8.28515625" customWidth="1"/>
    <col min="2" max="2" width="27.28515625" customWidth="1"/>
    <col min="3" max="3" width="12.5703125" customWidth="1"/>
    <col min="4" max="4" width="15.28515625" customWidth="1"/>
    <col min="5" max="5" width="15.42578125" customWidth="1"/>
    <col min="6" max="6" width="16.28515625" customWidth="1"/>
    <col min="7" max="7" width="12.5703125" customWidth="1"/>
    <col min="8" max="8" width="12.85546875" customWidth="1"/>
    <col min="9" max="9" width="11.7109375" customWidth="1"/>
    <col min="10" max="10" width="13.85546875" customWidth="1"/>
    <col min="11" max="12" width="12" customWidth="1"/>
    <col min="13" max="13" width="13.28515625" customWidth="1"/>
    <col min="14" max="14" width="13.85546875" customWidth="1"/>
    <col min="15" max="15" width="13.5703125" customWidth="1"/>
    <col min="16" max="16" width="12.28515625" customWidth="1"/>
    <col min="17" max="17" width="6.140625" customWidth="1"/>
  </cols>
  <sheetData>
    <row r="1" spans="1:16" ht="80.45" customHeight="1" x14ac:dyDescent="0.25">
      <c r="M1" s="81" t="s">
        <v>50</v>
      </c>
      <c r="N1" s="82"/>
      <c r="O1" s="82"/>
      <c r="P1" s="82"/>
    </row>
    <row r="3" spans="1:16" ht="18.75" x14ac:dyDescent="0.25">
      <c r="A3" s="80" t="s">
        <v>16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</row>
    <row r="5" spans="1:16" x14ac:dyDescent="0.25">
      <c r="A5" s="83" t="s">
        <v>14</v>
      </c>
      <c r="B5" s="83" t="s">
        <v>15</v>
      </c>
      <c r="C5" s="83" t="s">
        <v>3</v>
      </c>
      <c r="D5" s="86">
        <v>2018</v>
      </c>
      <c r="E5" s="86">
        <v>2019</v>
      </c>
      <c r="F5" s="86">
        <v>2020</v>
      </c>
      <c r="G5" s="86" t="s">
        <v>12</v>
      </c>
      <c r="H5" s="86"/>
      <c r="I5" s="87" t="s">
        <v>13</v>
      </c>
      <c r="J5" s="87"/>
      <c r="K5" s="87"/>
      <c r="L5" s="87"/>
      <c r="M5" s="87"/>
      <c r="N5" s="87"/>
      <c r="O5" s="87"/>
      <c r="P5" s="87"/>
    </row>
    <row r="6" spans="1:16" ht="16.5" customHeight="1" x14ac:dyDescent="0.25">
      <c r="A6" s="84"/>
      <c r="B6" s="85"/>
      <c r="C6" s="84"/>
      <c r="D6" s="86"/>
      <c r="E6" s="86"/>
      <c r="F6" s="86"/>
      <c r="G6" s="86"/>
      <c r="H6" s="86"/>
      <c r="I6" s="87"/>
      <c r="J6" s="87"/>
      <c r="K6" s="87"/>
      <c r="L6" s="87"/>
      <c r="M6" s="87"/>
      <c r="N6" s="87"/>
      <c r="O6" s="87"/>
      <c r="P6" s="87"/>
    </row>
    <row r="7" spans="1:16" x14ac:dyDescent="0.25">
      <c r="A7" s="84"/>
      <c r="B7" s="85"/>
      <c r="C7" s="84"/>
      <c r="D7" s="86"/>
      <c r="E7" s="86"/>
      <c r="F7" s="86"/>
      <c r="G7" s="14">
        <v>2021</v>
      </c>
      <c r="H7" s="14">
        <v>2022</v>
      </c>
      <c r="I7" s="14">
        <v>2023</v>
      </c>
      <c r="J7" s="14">
        <v>2024</v>
      </c>
      <c r="K7" s="14">
        <v>2025</v>
      </c>
      <c r="L7" s="14">
        <v>2026</v>
      </c>
      <c r="M7" s="14">
        <v>2027</v>
      </c>
      <c r="N7" s="14">
        <v>2028</v>
      </c>
      <c r="O7" s="14">
        <v>2029</v>
      </c>
      <c r="P7" s="14">
        <v>2030</v>
      </c>
    </row>
    <row r="8" spans="1:16" s="16" customFormat="1" ht="21.75" customHeight="1" x14ac:dyDescent="0.25">
      <c r="A8" s="15">
        <v>1</v>
      </c>
      <c r="B8" s="71" t="s">
        <v>60</v>
      </c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3"/>
    </row>
    <row r="9" spans="1:16" s="16" customFormat="1" ht="63.6" customHeight="1" x14ac:dyDescent="0.25">
      <c r="A9" s="12"/>
      <c r="B9" s="12" t="s">
        <v>93</v>
      </c>
      <c r="C9" s="15" t="s">
        <v>61</v>
      </c>
      <c r="D9" s="15">
        <v>84.8</v>
      </c>
      <c r="E9" s="15" t="s">
        <v>131</v>
      </c>
      <c r="F9" s="15" t="s">
        <v>65</v>
      </c>
      <c r="G9" s="15" t="s">
        <v>65</v>
      </c>
      <c r="H9" s="15" t="s">
        <v>65</v>
      </c>
      <c r="I9" s="15">
        <v>85.5</v>
      </c>
      <c r="J9" s="15">
        <v>86</v>
      </c>
      <c r="K9" s="15">
        <v>86.5</v>
      </c>
      <c r="L9" s="15">
        <v>87</v>
      </c>
      <c r="M9" s="15">
        <v>87.5</v>
      </c>
      <c r="N9" s="15">
        <v>88</v>
      </c>
      <c r="O9" s="15">
        <v>88</v>
      </c>
      <c r="P9" s="15">
        <v>88</v>
      </c>
    </row>
    <row r="10" spans="1:16" s="16" customFormat="1" ht="54.6" customHeight="1" x14ac:dyDescent="0.25">
      <c r="A10" s="15"/>
      <c r="B10" s="20" t="s">
        <v>69</v>
      </c>
      <c r="C10" s="15" t="s">
        <v>61</v>
      </c>
      <c r="D10" s="15">
        <v>81.5</v>
      </c>
      <c r="E10" s="15">
        <v>90</v>
      </c>
      <c r="F10" s="15">
        <v>90.5</v>
      </c>
      <c r="G10" s="15">
        <v>91</v>
      </c>
      <c r="H10" s="15">
        <v>91.5</v>
      </c>
      <c r="I10" s="57">
        <v>91.5</v>
      </c>
      <c r="J10" s="57">
        <v>91.5</v>
      </c>
      <c r="K10" s="57">
        <v>91.5</v>
      </c>
      <c r="L10" s="57">
        <v>91.5</v>
      </c>
      <c r="M10" s="57">
        <v>91.5</v>
      </c>
      <c r="N10" s="57">
        <v>91.5</v>
      </c>
      <c r="O10" s="57">
        <v>91.5</v>
      </c>
      <c r="P10" s="57">
        <v>91.5</v>
      </c>
    </row>
    <row r="11" spans="1:16" s="23" customFormat="1" ht="34.5" customHeight="1" x14ac:dyDescent="0.25">
      <c r="A11" s="25" t="s">
        <v>76</v>
      </c>
      <c r="B11" s="77" t="s">
        <v>77</v>
      </c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9"/>
    </row>
    <row r="12" spans="1:16" s="23" customFormat="1" ht="237" customHeight="1" x14ac:dyDescent="0.25">
      <c r="A12" s="25"/>
      <c r="B12" s="20" t="s">
        <v>112</v>
      </c>
      <c r="C12" s="42"/>
      <c r="D12" s="22"/>
      <c r="E12" s="25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</row>
    <row r="13" spans="1:16" s="23" customFormat="1" ht="25.9" customHeight="1" x14ac:dyDescent="0.25">
      <c r="A13" s="25"/>
      <c r="B13" s="20" t="s">
        <v>113</v>
      </c>
      <c r="C13" s="42" t="s">
        <v>61</v>
      </c>
      <c r="D13" s="41">
        <v>100</v>
      </c>
      <c r="E13" s="41">
        <v>100</v>
      </c>
      <c r="F13" s="41">
        <v>100</v>
      </c>
      <c r="G13" s="41">
        <v>100</v>
      </c>
      <c r="H13" s="41">
        <v>100</v>
      </c>
      <c r="I13" s="41">
        <v>100</v>
      </c>
      <c r="J13" s="41">
        <v>100</v>
      </c>
      <c r="K13" s="41">
        <v>100</v>
      </c>
      <c r="L13" s="41">
        <v>100</v>
      </c>
      <c r="M13" s="41">
        <v>100</v>
      </c>
      <c r="N13" s="41">
        <v>100</v>
      </c>
      <c r="O13" s="41">
        <v>100</v>
      </c>
      <c r="P13" s="41">
        <v>100</v>
      </c>
    </row>
    <row r="14" spans="1:16" s="23" customFormat="1" ht="19.899999999999999" customHeight="1" x14ac:dyDescent="0.25">
      <c r="A14" s="25"/>
      <c r="B14" s="20" t="s">
        <v>115</v>
      </c>
      <c r="C14" s="42" t="s">
        <v>61</v>
      </c>
      <c r="D14" s="41">
        <v>80</v>
      </c>
      <c r="E14" s="62">
        <v>80</v>
      </c>
      <c r="F14" s="62">
        <v>80</v>
      </c>
      <c r="G14" s="62">
        <v>80</v>
      </c>
      <c r="H14" s="62">
        <v>80</v>
      </c>
      <c r="I14" s="41">
        <f>H14+0.1</f>
        <v>80.099999999999994</v>
      </c>
      <c r="J14" s="56">
        <f t="shared" ref="J14:P14" si="0">I14+0.1</f>
        <v>80.199999999999989</v>
      </c>
      <c r="K14" s="56">
        <f t="shared" si="0"/>
        <v>80.299999999999983</v>
      </c>
      <c r="L14" s="56">
        <f t="shared" si="0"/>
        <v>80.399999999999977</v>
      </c>
      <c r="M14" s="56">
        <f t="shared" si="0"/>
        <v>80.499999999999972</v>
      </c>
      <c r="N14" s="56">
        <f t="shared" si="0"/>
        <v>80.599999999999966</v>
      </c>
      <c r="O14" s="56">
        <f t="shared" si="0"/>
        <v>80.69999999999996</v>
      </c>
      <c r="P14" s="56">
        <f t="shared" si="0"/>
        <v>80.799999999999955</v>
      </c>
    </row>
    <row r="15" spans="1:16" s="16" customFormat="1" ht="29.25" customHeight="1" x14ac:dyDescent="0.25">
      <c r="A15" s="15" t="s">
        <v>78</v>
      </c>
      <c r="B15" s="77" t="s">
        <v>86</v>
      </c>
      <c r="C15" s="78"/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9"/>
    </row>
    <row r="16" spans="1:16" s="16" customFormat="1" ht="60" x14ac:dyDescent="0.25">
      <c r="A16" s="12"/>
      <c r="B16" s="20" t="s">
        <v>82</v>
      </c>
      <c r="C16" s="15" t="s">
        <v>61</v>
      </c>
      <c r="D16" s="66">
        <v>71.599999999999994</v>
      </c>
      <c r="E16" s="48">
        <f>'Прил№1 к паспорту'!G33</f>
        <v>95</v>
      </c>
      <c r="F16" s="48">
        <f>'Прил№1 к паспорту'!H33</f>
        <v>97</v>
      </c>
      <c r="G16" s="48">
        <f>'Прил№1 к паспорту'!I33</f>
        <v>97</v>
      </c>
      <c r="H16" s="48">
        <f>'Прил№1 к паспорту'!J33</f>
        <v>97</v>
      </c>
      <c r="I16" s="48">
        <f>H16</f>
        <v>97</v>
      </c>
      <c r="J16" s="48">
        <f t="shared" ref="J16:P16" si="1">I16</f>
        <v>97</v>
      </c>
      <c r="K16" s="48">
        <f t="shared" si="1"/>
        <v>97</v>
      </c>
      <c r="L16" s="48">
        <f t="shared" si="1"/>
        <v>97</v>
      </c>
      <c r="M16" s="48">
        <f t="shared" si="1"/>
        <v>97</v>
      </c>
      <c r="N16" s="48">
        <f t="shared" si="1"/>
        <v>97</v>
      </c>
      <c r="O16" s="48">
        <f t="shared" si="1"/>
        <v>97</v>
      </c>
      <c r="P16" s="48">
        <f t="shared" si="1"/>
        <v>97</v>
      </c>
    </row>
    <row r="17" spans="1:16" s="16" customFormat="1" ht="60" customHeight="1" x14ac:dyDescent="0.25">
      <c r="A17" s="12"/>
      <c r="B17" s="20" t="s">
        <v>85</v>
      </c>
      <c r="C17" s="15" t="s">
        <v>80</v>
      </c>
      <c r="D17" s="13">
        <v>250</v>
      </c>
      <c r="E17" s="13">
        <v>250</v>
      </c>
      <c r="F17" s="13">
        <v>250</v>
      </c>
      <c r="G17" s="13">
        <v>250</v>
      </c>
      <c r="H17" s="13">
        <v>250</v>
      </c>
      <c r="I17" s="13">
        <v>250</v>
      </c>
      <c r="J17" s="13">
        <v>250</v>
      </c>
      <c r="K17" s="13">
        <v>250</v>
      </c>
      <c r="L17" s="13">
        <v>250</v>
      </c>
      <c r="M17" s="13">
        <v>250</v>
      </c>
      <c r="N17" s="13">
        <v>250</v>
      </c>
      <c r="O17" s="13">
        <v>250</v>
      </c>
      <c r="P17" s="13">
        <v>250</v>
      </c>
    </row>
    <row r="19" spans="1:16" s="16" customFormat="1" ht="15.6" customHeight="1" x14ac:dyDescent="0.25">
      <c r="A19" s="70" t="s">
        <v>119</v>
      </c>
      <c r="B19" s="70"/>
      <c r="C19" s="70"/>
      <c r="D19" s="70"/>
      <c r="E19" s="70"/>
      <c r="F19" s="70"/>
      <c r="G19" s="70"/>
      <c r="H19" s="70"/>
      <c r="I19" s="70"/>
      <c r="J19" s="70"/>
    </row>
  </sheetData>
  <mergeCells count="14">
    <mergeCell ref="A19:J19"/>
    <mergeCell ref="A3:P3"/>
    <mergeCell ref="M1:P1"/>
    <mergeCell ref="A5:A7"/>
    <mergeCell ref="B5:B7"/>
    <mergeCell ref="C5:C7"/>
    <mergeCell ref="D5:D7"/>
    <mergeCell ref="E5:E7"/>
    <mergeCell ref="F5:F7"/>
    <mergeCell ref="G5:H6"/>
    <mergeCell ref="I5:P6"/>
    <mergeCell ref="B8:P8"/>
    <mergeCell ref="B11:P11"/>
    <mergeCell ref="B15:P15"/>
  </mergeCells>
  <pageMargins left="0.70866141732283472" right="0.47244094488188981" top="0.74803149606299213" bottom="0.74803149606299213" header="0.31496062992125984" footer="0.31496062992125984"/>
  <pageSetup paperSize="9" scale="59" fitToHeight="1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55"/>
  <sheetViews>
    <sheetView view="pageBreakPreview" topLeftCell="A7" zoomScale="80" zoomScaleSheetLayoutView="80" workbookViewId="0">
      <selection activeCell="K12" sqref="K12:K21"/>
    </sheetView>
  </sheetViews>
  <sheetFormatPr defaultColWidth="9.140625" defaultRowHeight="15" x14ac:dyDescent="0.25"/>
  <cols>
    <col min="1" max="1" width="30.85546875" style="4" customWidth="1"/>
    <col min="2" max="2" width="41.85546875" style="4" customWidth="1"/>
    <col min="3" max="3" width="29.7109375" style="4" customWidth="1"/>
    <col min="4" max="5" width="9.140625" style="4"/>
    <col min="6" max="6" width="13.7109375" style="4" customWidth="1"/>
    <col min="7" max="7" width="9.140625" style="4"/>
    <col min="8" max="9" width="11.85546875" style="4" customWidth="1"/>
    <col min="10" max="10" width="12.42578125" style="4" customWidth="1"/>
    <col min="11" max="11" width="12.140625" style="4" customWidth="1"/>
    <col min="12" max="16384" width="9.140625" style="4"/>
  </cols>
  <sheetData>
    <row r="2" spans="1:11" s="52" customFormat="1" ht="30.75" customHeight="1" x14ac:dyDescent="0.25">
      <c r="H2" s="54"/>
      <c r="I2" s="54"/>
      <c r="J2" s="54"/>
    </row>
    <row r="3" spans="1:11" ht="116.45" customHeight="1" x14ac:dyDescent="0.25">
      <c r="I3" s="93" t="s">
        <v>51</v>
      </c>
      <c r="J3" s="93"/>
      <c r="K3" s="93"/>
    </row>
    <row r="5" spans="1:11" ht="43.5" customHeight="1" x14ac:dyDescent="0.25">
      <c r="A5" s="92" t="s">
        <v>48</v>
      </c>
      <c r="B5" s="92"/>
      <c r="C5" s="92"/>
      <c r="D5" s="92"/>
      <c r="E5" s="92"/>
      <c r="F5" s="92"/>
      <c r="G5" s="92"/>
      <c r="H5" s="92"/>
      <c r="I5" s="92"/>
      <c r="J5" s="92"/>
      <c r="K5" s="92"/>
    </row>
    <row r="7" spans="1:11" ht="18" customHeight="1" x14ac:dyDescent="0.25">
      <c r="A7" s="87" t="s">
        <v>17</v>
      </c>
      <c r="B7" s="87" t="s">
        <v>18</v>
      </c>
      <c r="C7" s="87" t="s">
        <v>19</v>
      </c>
      <c r="D7" s="95" t="s">
        <v>20</v>
      </c>
      <c r="E7" s="95"/>
      <c r="F7" s="95"/>
      <c r="G7" s="95"/>
      <c r="H7" s="95" t="s">
        <v>30</v>
      </c>
      <c r="I7" s="95"/>
      <c r="J7" s="95"/>
      <c r="K7" s="95"/>
    </row>
    <row r="8" spans="1:11" ht="39.75" customHeight="1" x14ac:dyDescent="0.25">
      <c r="A8" s="87"/>
      <c r="B8" s="87"/>
      <c r="C8" s="87"/>
      <c r="D8" s="94" t="s">
        <v>21</v>
      </c>
      <c r="E8" s="94" t="s">
        <v>31</v>
      </c>
      <c r="F8" s="94" t="s">
        <v>22</v>
      </c>
      <c r="G8" s="94" t="s">
        <v>23</v>
      </c>
      <c r="H8" s="87">
        <v>2020</v>
      </c>
      <c r="I8" s="87">
        <v>2021</v>
      </c>
      <c r="J8" s="87">
        <v>2022</v>
      </c>
      <c r="K8" s="87" t="s">
        <v>24</v>
      </c>
    </row>
    <row r="9" spans="1:11" x14ac:dyDescent="0.25">
      <c r="A9" s="87"/>
      <c r="B9" s="87"/>
      <c r="C9" s="87"/>
      <c r="D9" s="94"/>
      <c r="E9" s="94"/>
      <c r="F9" s="94"/>
      <c r="G9" s="94"/>
      <c r="H9" s="87"/>
      <c r="I9" s="87"/>
      <c r="J9" s="87"/>
      <c r="K9" s="87"/>
    </row>
    <row r="10" spans="1:11" ht="42.75" x14ac:dyDescent="0.25">
      <c r="A10" s="91" t="s">
        <v>25</v>
      </c>
      <c r="B10" s="91" t="s">
        <v>53</v>
      </c>
      <c r="C10" s="8" t="s">
        <v>26</v>
      </c>
      <c r="D10" s="9" t="s">
        <v>27</v>
      </c>
      <c r="E10" s="9" t="s">
        <v>27</v>
      </c>
      <c r="F10" s="9" t="s">
        <v>27</v>
      </c>
      <c r="G10" s="9" t="s">
        <v>27</v>
      </c>
      <c r="H10" s="37">
        <f>H23+H29+H35+H41+H48</f>
        <v>29135.149999999998</v>
      </c>
      <c r="I10" s="33">
        <f>I23+I35+I41+I48</f>
        <v>27592.3</v>
      </c>
      <c r="J10" s="33">
        <f>J23+J35+J41+J48</f>
        <v>27592.3</v>
      </c>
      <c r="K10" s="37">
        <f>H10+I10+J10</f>
        <v>84319.75</v>
      </c>
    </row>
    <row r="11" spans="1:11" x14ac:dyDescent="0.25">
      <c r="A11" s="91"/>
      <c r="B11" s="91"/>
      <c r="C11" s="8" t="s">
        <v>28</v>
      </c>
      <c r="D11" s="9"/>
      <c r="E11" s="9"/>
      <c r="F11" s="9"/>
      <c r="G11" s="9"/>
      <c r="H11" s="9"/>
      <c r="I11" s="9"/>
      <c r="J11" s="9"/>
      <c r="K11" s="32">
        <f t="shared" ref="K11:K24" si="0">H11+I11+J11</f>
        <v>0</v>
      </c>
    </row>
    <row r="12" spans="1:11" s="16" customFormat="1" ht="30" x14ac:dyDescent="0.25">
      <c r="A12" s="91"/>
      <c r="B12" s="91"/>
      <c r="C12" s="12" t="s">
        <v>111</v>
      </c>
      <c r="D12" s="27" t="s">
        <v>95</v>
      </c>
      <c r="E12" s="27" t="s">
        <v>96</v>
      </c>
      <c r="F12" s="27" t="s">
        <v>97</v>
      </c>
      <c r="G12" s="27" t="s">
        <v>121</v>
      </c>
      <c r="H12" s="47">
        <f t="shared" ref="H12:J13" si="1">H25</f>
        <v>60</v>
      </c>
      <c r="I12" s="47">
        <f t="shared" si="1"/>
        <v>60</v>
      </c>
      <c r="J12" s="47">
        <f t="shared" si="1"/>
        <v>60</v>
      </c>
      <c r="K12" s="47">
        <f>H12+I12+J12</f>
        <v>180</v>
      </c>
    </row>
    <row r="13" spans="1:11" ht="30" x14ac:dyDescent="0.25">
      <c r="A13" s="91"/>
      <c r="B13" s="91"/>
      <c r="C13" s="12" t="s">
        <v>111</v>
      </c>
      <c r="D13" s="27" t="s">
        <v>95</v>
      </c>
      <c r="E13" s="27" t="s">
        <v>96</v>
      </c>
      <c r="F13" s="27" t="s">
        <v>99</v>
      </c>
      <c r="G13" s="27" t="s">
        <v>121</v>
      </c>
      <c r="H13" s="47">
        <f t="shared" si="1"/>
        <v>1200</v>
      </c>
      <c r="I13" s="47">
        <f t="shared" si="1"/>
        <v>1200</v>
      </c>
      <c r="J13" s="47">
        <f t="shared" si="1"/>
        <v>1200</v>
      </c>
      <c r="K13" s="47">
        <f t="shared" ref="K13:K21" si="2">H13+I13+J13</f>
        <v>3600</v>
      </c>
    </row>
    <row r="14" spans="1:11" ht="30" x14ac:dyDescent="0.25">
      <c r="A14" s="91"/>
      <c r="B14" s="91"/>
      <c r="C14" s="12" t="s">
        <v>111</v>
      </c>
      <c r="D14" s="27" t="s">
        <v>95</v>
      </c>
      <c r="E14" s="27" t="s">
        <v>96</v>
      </c>
      <c r="F14" s="27" t="s">
        <v>98</v>
      </c>
      <c r="G14" s="27" t="s">
        <v>121</v>
      </c>
      <c r="H14" s="47">
        <f>H27</f>
        <v>0</v>
      </c>
      <c r="I14" s="51">
        <v>0</v>
      </c>
      <c r="J14" s="51">
        <v>0</v>
      </c>
      <c r="K14" s="47">
        <f t="shared" si="2"/>
        <v>0</v>
      </c>
    </row>
    <row r="15" spans="1:11" s="65" customFormat="1" x14ac:dyDescent="0.25">
      <c r="A15" s="91"/>
      <c r="B15" s="91"/>
      <c r="C15" s="12" t="str">
        <f>C31</f>
        <v>ГП КК "ЦРКК"</v>
      </c>
      <c r="D15" s="27"/>
      <c r="E15" s="27"/>
      <c r="F15" s="27"/>
      <c r="G15" s="27"/>
      <c r="H15" s="47">
        <f>H31</f>
        <v>1462.85</v>
      </c>
      <c r="I15" s="47">
        <f t="shared" ref="I15:K15" si="3">I31</f>
        <v>0</v>
      </c>
      <c r="J15" s="47">
        <f t="shared" si="3"/>
        <v>0</v>
      </c>
      <c r="K15" s="47">
        <f t="shared" si="3"/>
        <v>1462.85</v>
      </c>
    </row>
    <row r="16" spans="1:11" ht="30" x14ac:dyDescent="0.25">
      <c r="A16" s="91"/>
      <c r="B16" s="91"/>
      <c r="C16" s="12" t="s">
        <v>111</v>
      </c>
      <c r="D16" s="27" t="s">
        <v>95</v>
      </c>
      <c r="E16" s="27" t="s">
        <v>107</v>
      </c>
      <c r="F16" s="27" t="s">
        <v>108</v>
      </c>
      <c r="G16" s="27" t="s">
        <v>121</v>
      </c>
      <c r="H16" s="47">
        <f>H43</f>
        <v>80</v>
      </c>
      <c r="I16" s="47">
        <v>0</v>
      </c>
      <c r="J16" s="47">
        <v>0</v>
      </c>
      <c r="K16" s="47">
        <f t="shared" si="2"/>
        <v>80</v>
      </c>
    </row>
    <row r="17" spans="1:11" s="55" customFormat="1" ht="30" x14ac:dyDescent="0.25">
      <c r="A17" s="91"/>
      <c r="B17" s="91"/>
      <c r="C17" s="12" t="s">
        <v>111</v>
      </c>
      <c r="D17" s="27" t="s">
        <v>95</v>
      </c>
      <c r="E17" s="27" t="s">
        <v>125</v>
      </c>
      <c r="F17" s="27" t="s">
        <v>126</v>
      </c>
      <c r="G17" s="27" t="s">
        <v>127</v>
      </c>
      <c r="H17" s="47">
        <f>H44</f>
        <v>0</v>
      </c>
      <c r="I17" s="47">
        <f t="shared" ref="I17:J17" si="4">I44</f>
        <v>0</v>
      </c>
      <c r="J17" s="47">
        <f t="shared" si="4"/>
        <v>0</v>
      </c>
      <c r="K17" s="47">
        <f t="shared" si="2"/>
        <v>0</v>
      </c>
    </row>
    <row r="18" spans="1:11" s="49" customFormat="1" ht="30" x14ac:dyDescent="0.25">
      <c r="A18" s="91"/>
      <c r="B18" s="91"/>
      <c r="C18" s="12" t="s">
        <v>111</v>
      </c>
      <c r="D18" s="27" t="s">
        <v>95</v>
      </c>
      <c r="E18" s="27" t="s">
        <v>125</v>
      </c>
      <c r="F18" s="27" t="s">
        <v>126</v>
      </c>
      <c r="G18" s="27" t="s">
        <v>127</v>
      </c>
      <c r="H18" s="47">
        <f>H45</f>
        <v>0</v>
      </c>
      <c r="I18" s="47">
        <f t="shared" ref="I18:J18" si="5">I45</f>
        <v>0</v>
      </c>
      <c r="J18" s="47">
        <f t="shared" si="5"/>
        <v>0</v>
      </c>
      <c r="K18" s="47">
        <f t="shared" si="2"/>
        <v>0</v>
      </c>
    </row>
    <row r="19" spans="1:11" s="16" customFormat="1" ht="30" x14ac:dyDescent="0.25">
      <c r="A19" s="91"/>
      <c r="B19" s="91"/>
      <c r="C19" s="12" t="s">
        <v>111</v>
      </c>
      <c r="D19" s="27" t="s">
        <v>95</v>
      </c>
      <c r="E19" s="27" t="s">
        <v>109</v>
      </c>
      <c r="F19" s="27" t="s">
        <v>110</v>
      </c>
      <c r="G19" s="27" t="s">
        <v>121</v>
      </c>
      <c r="H19" s="47">
        <f>H46</f>
        <v>150</v>
      </c>
      <c r="I19" s="47">
        <f t="shared" ref="I19:J19" si="6">I46</f>
        <v>150</v>
      </c>
      <c r="J19" s="47">
        <f t="shared" si="6"/>
        <v>150</v>
      </c>
      <c r="K19" s="47">
        <f t="shared" si="2"/>
        <v>450</v>
      </c>
    </row>
    <row r="20" spans="1:11" s="16" customFormat="1" ht="30" x14ac:dyDescent="0.25">
      <c r="A20" s="91"/>
      <c r="B20" s="91"/>
      <c r="C20" s="12" t="s">
        <v>111</v>
      </c>
      <c r="D20" s="27" t="s">
        <v>95</v>
      </c>
      <c r="E20" s="27" t="s">
        <v>105</v>
      </c>
      <c r="F20" s="27" t="s">
        <v>106</v>
      </c>
      <c r="G20" s="27" t="s">
        <v>122</v>
      </c>
      <c r="H20" s="47">
        <f>H48</f>
        <v>26182.3</v>
      </c>
      <c r="I20" s="47">
        <f>I48</f>
        <v>26182.3</v>
      </c>
      <c r="J20" s="47">
        <f>J48</f>
        <v>26182.3</v>
      </c>
      <c r="K20" s="47">
        <f t="shared" si="2"/>
        <v>78546.899999999994</v>
      </c>
    </row>
    <row r="21" spans="1:11" s="16" customFormat="1" ht="30" x14ac:dyDescent="0.25">
      <c r="A21" s="91"/>
      <c r="B21" s="91"/>
      <c r="C21" s="12" t="s">
        <v>123</v>
      </c>
      <c r="D21" s="27" t="s">
        <v>101</v>
      </c>
      <c r="E21" s="27" t="s">
        <v>102</v>
      </c>
      <c r="F21" s="27" t="s">
        <v>103</v>
      </c>
      <c r="G21" s="27" t="s">
        <v>104</v>
      </c>
      <c r="H21" s="47">
        <f>H37</f>
        <v>0</v>
      </c>
      <c r="I21" s="47" t="str">
        <f>I35</f>
        <v>0</v>
      </c>
      <c r="J21" s="47" t="str">
        <f>J35</f>
        <v>0</v>
      </c>
      <c r="K21" s="47">
        <f t="shared" si="2"/>
        <v>0</v>
      </c>
    </row>
    <row r="22" spans="1:11" x14ac:dyDescent="0.25">
      <c r="A22" s="91"/>
      <c r="B22" s="91"/>
      <c r="C22" s="8"/>
      <c r="D22" s="33"/>
      <c r="E22" s="33"/>
      <c r="F22" s="33"/>
      <c r="G22" s="33"/>
      <c r="H22" s="9"/>
      <c r="I22" s="9"/>
      <c r="J22" s="9"/>
      <c r="K22" s="32">
        <f t="shared" si="0"/>
        <v>0</v>
      </c>
    </row>
    <row r="23" spans="1:11" s="34" customFormat="1" ht="42.75" x14ac:dyDescent="0.2">
      <c r="A23" s="88" t="s">
        <v>5</v>
      </c>
      <c r="B23" s="88" t="s">
        <v>54</v>
      </c>
      <c r="C23" s="8" t="s">
        <v>26</v>
      </c>
      <c r="D23" s="17"/>
      <c r="E23" s="17"/>
      <c r="F23" s="17"/>
      <c r="G23" s="17"/>
      <c r="H23" s="37">
        <f>H25+H26+H27</f>
        <v>1260</v>
      </c>
      <c r="I23" s="33">
        <f t="shared" ref="I23:J23" si="7">I25+I26+I27</f>
        <v>1260</v>
      </c>
      <c r="J23" s="33">
        <f t="shared" si="7"/>
        <v>1260</v>
      </c>
      <c r="K23" s="37">
        <f t="shared" si="0"/>
        <v>3780</v>
      </c>
    </row>
    <row r="24" spans="1:11" x14ac:dyDescent="0.25">
      <c r="A24" s="89"/>
      <c r="B24" s="89"/>
      <c r="C24" s="1" t="s">
        <v>28</v>
      </c>
      <c r="D24" s="27"/>
      <c r="E24" s="27"/>
      <c r="F24" s="27"/>
      <c r="G24" s="27"/>
      <c r="H24" s="27"/>
      <c r="I24" s="27"/>
      <c r="J24" s="27"/>
      <c r="K24" s="32">
        <f t="shared" si="0"/>
        <v>0</v>
      </c>
    </row>
    <row r="25" spans="1:11" ht="30" x14ac:dyDescent="0.25">
      <c r="A25" s="89"/>
      <c r="B25" s="89"/>
      <c r="C25" s="12" t="s">
        <v>111</v>
      </c>
      <c r="D25" s="27" t="s">
        <v>95</v>
      </c>
      <c r="E25" s="27" t="s">
        <v>96</v>
      </c>
      <c r="F25" s="27" t="s">
        <v>97</v>
      </c>
      <c r="G25" s="27" t="s">
        <v>121</v>
      </c>
      <c r="H25" s="35">
        <v>60</v>
      </c>
      <c r="I25" s="50">
        <v>60</v>
      </c>
      <c r="J25" s="50">
        <v>60</v>
      </c>
      <c r="K25" s="35">
        <f>H25+I25+J25</f>
        <v>180</v>
      </c>
    </row>
    <row r="26" spans="1:11" ht="30" x14ac:dyDescent="0.25">
      <c r="A26" s="89"/>
      <c r="B26" s="89"/>
      <c r="C26" s="12" t="s">
        <v>111</v>
      </c>
      <c r="D26" s="27" t="s">
        <v>95</v>
      </c>
      <c r="E26" s="27" t="s">
        <v>96</v>
      </c>
      <c r="F26" s="27" t="s">
        <v>99</v>
      </c>
      <c r="G26" s="27" t="s">
        <v>121</v>
      </c>
      <c r="H26" s="51">
        <v>1200</v>
      </c>
      <c r="I26" s="51">
        <v>1200</v>
      </c>
      <c r="J26" s="51">
        <v>1200</v>
      </c>
      <c r="K26" s="35">
        <f t="shared" ref="K26:K53" si="8">H26+I26+J26</f>
        <v>3600</v>
      </c>
    </row>
    <row r="27" spans="1:11" ht="30" x14ac:dyDescent="0.25">
      <c r="A27" s="89"/>
      <c r="B27" s="89"/>
      <c r="C27" s="12" t="s">
        <v>111</v>
      </c>
      <c r="D27" s="27" t="s">
        <v>95</v>
      </c>
      <c r="E27" s="27" t="s">
        <v>96</v>
      </c>
      <c r="F27" s="27" t="s">
        <v>98</v>
      </c>
      <c r="G27" s="27" t="s">
        <v>121</v>
      </c>
      <c r="H27" s="47">
        <v>0</v>
      </c>
      <c r="I27" s="51">
        <v>0</v>
      </c>
      <c r="J27" s="51">
        <v>0</v>
      </c>
      <c r="K27" s="35">
        <f t="shared" si="8"/>
        <v>0</v>
      </c>
    </row>
    <row r="28" spans="1:11" x14ac:dyDescent="0.25">
      <c r="A28" s="90"/>
      <c r="B28" s="90"/>
      <c r="C28" s="1"/>
      <c r="D28" s="27"/>
      <c r="E28" s="27"/>
      <c r="F28" s="27"/>
      <c r="G28" s="27"/>
      <c r="H28" s="35"/>
      <c r="I28" s="35"/>
      <c r="J28" s="35"/>
      <c r="K28" s="36">
        <f t="shared" si="8"/>
        <v>0</v>
      </c>
    </row>
    <row r="29" spans="1:11" ht="30" x14ac:dyDescent="0.25">
      <c r="A29" s="88" t="s">
        <v>6</v>
      </c>
      <c r="B29" s="88" t="s">
        <v>55</v>
      </c>
      <c r="C29" s="1" t="s">
        <v>26</v>
      </c>
      <c r="D29" s="27"/>
      <c r="E29" s="27"/>
      <c r="F29" s="27"/>
      <c r="G29" s="27"/>
      <c r="H29" s="37">
        <f>H31</f>
        <v>1462.85</v>
      </c>
      <c r="I29" s="37">
        <f t="shared" ref="I29:J29" si="9">I31</f>
        <v>0</v>
      </c>
      <c r="J29" s="37">
        <f t="shared" si="9"/>
        <v>0</v>
      </c>
      <c r="K29" s="67">
        <f t="shared" si="8"/>
        <v>1462.85</v>
      </c>
    </row>
    <row r="30" spans="1:11" x14ac:dyDescent="0.25">
      <c r="A30" s="89"/>
      <c r="B30" s="89"/>
      <c r="C30" s="1" t="s">
        <v>28</v>
      </c>
      <c r="D30" s="27"/>
      <c r="E30" s="27"/>
      <c r="F30" s="27"/>
      <c r="G30" s="27"/>
      <c r="H30" s="35"/>
      <c r="I30" s="35"/>
      <c r="J30" s="35"/>
      <c r="K30" s="36">
        <f t="shared" si="8"/>
        <v>0</v>
      </c>
    </row>
    <row r="31" spans="1:11" x14ac:dyDescent="0.25">
      <c r="A31" s="89"/>
      <c r="B31" s="89"/>
      <c r="C31" s="1" t="s">
        <v>132</v>
      </c>
      <c r="D31" s="27"/>
      <c r="E31" s="27"/>
      <c r="F31" s="27"/>
      <c r="G31" s="27"/>
      <c r="H31" s="35">
        <v>1462.85</v>
      </c>
      <c r="I31" s="35">
        <v>0</v>
      </c>
      <c r="J31" s="35">
        <v>0</v>
      </c>
      <c r="K31" s="36">
        <f t="shared" si="8"/>
        <v>1462.85</v>
      </c>
    </row>
    <row r="32" spans="1:11" x14ac:dyDescent="0.25">
      <c r="A32" s="89"/>
      <c r="B32" s="89"/>
      <c r="C32" s="1"/>
      <c r="D32" s="27"/>
      <c r="E32" s="27"/>
      <c r="F32" s="27"/>
      <c r="G32" s="27"/>
      <c r="H32" s="35"/>
      <c r="I32" s="35"/>
      <c r="J32" s="35"/>
      <c r="K32" s="36">
        <f t="shared" si="8"/>
        <v>0</v>
      </c>
    </row>
    <row r="33" spans="1:11" ht="18.75" x14ac:dyDescent="0.25">
      <c r="A33" s="89"/>
      <c r="B33" s="89"/>
      <c r="C33" s="10"/>
      <c r="D33" s="27"/>
      <c r="E33" s="27"/>
      <c r="F33" s="27"/>
      <c r="G33" s="27"/>
      <c r="H33" s="35"/>
      <c r="I33" s="35"/>
      <c r="J33" s="35"/>
      <c r="K33" s="36">
        <f t="shared" si="8"/>
        <v>0</v>
      </c>
    </row>
    <row r="34" spans="1:11" x14ac:dyDescent="0.25">
      <c r="A34" s="90"/>
      <c r="B34" s="90"/>
      <c r="C34" s="1"/>
      <c r="D34" s="27"/>
      <c r="E34" s="27"/>
      <c r="F34" s="27"/>
      <c r="G34" s="27"/>
      <c r="H34" s="35"/>
      <c r="I34" s="35"/>
      <c r="J34" s="35"/>
      <c r="K34" s="36">
        <f t="shared" si="8"/>
        <v>0</v>
      </c>
    </row>
    <row r="35" spans="1:11" ht="42.75" x14ac:dyDescent="0.25">
      <c r="A35" s="88" t="s">
        <v>32</v>
      </c>
      <c r="B35" s="88" t="s">
        <v>56</v>
      </c>
      <c r="C35" s="8" t="s">
        <v>26</v>
      </c>
      <c r="D35" s="33"/>
      <c r="E35" s="33"/>
      <c r="F35" s="33"/>
      <c r="G35" s="33"/>
      <c r="H35" s="37">
        <f>H37</f>
        <v>0</v>
      </c>
      <c r="I35" s="37" t="str">
        <f t="shared" ref="I35:J35" si="10">I37</f>
        <v>0</v>
      </c>
      <c r="J35" s="37" t="str">
        <f t="shared" si="10"/>
        <v>0</v>
      </c>
      <c r="K35" s="37">
        <f>H35+I35+J35</f>
        <v>0</v>
      </c>
    </row>
    <row r="36" spans="1:11" x14ac:dyDescent="0.25">
      <c r="A36" s="89"/>
      <c r="B36" s="89"/>
      <c r="C36" s="1" t="s">
        <v>28</v>
      </c>
      <c r="D36" s="27"/>
      <c r="E36" s="27"/>
      <c r="F36" s="27"/>
      <c r="G36" s="27"/>
      <c r="H36" s="35"/>
      <c r="I36" s="35"/>
      <c r="J36" s="35"/>
      <c r="K36" s="36">
        <f t="shared" si="8"/>
        <v>0</v>
      </c>
    </row>
    <row r="37" spans="1:11" ht="30" x14ac:dyDescent="0.25">
      <c r="A37" s="89"/>
      <c r="B37" s="89"/>
      <c r="C37" s="12" t="s">
        <v>123</v>
      </c>
      <c r="D37" s="27" t="s">
        <v>101</v>
      </c>
      <c r="E37" s="27" t="s">
        <v>102</v>
      </c>
      <c r="F37" s="27" t="s">
        <v>103</v>
      </c>
      <c r="G37" s="27" t="s">
        <v>104</v>
      </c>
      <c r="H37" s="35">
        <v>0</v>
      </c>
      <c r="I37" s="35" t="s">
        <v>100</v>
      </c>
      <c r="J37" s="35" t="s">
        <v>100</v>
      </c>
      <c r="K37" s="36">
        <f t="shared" si="8"/>
        <v>0</v>
      </c>
    </row>
    <row r="38" spans="1:11" x14ac:dyDescent="0.25">
      <c r="A38" s="89"/>
      <c r="B38" s="89"/>
      <c r="C38" s="1"/>
      <c r="D38" s="27"/>
      <c r="E38" s="27"/>
      <c r="F38" s="27"/>
      <c r="G38" s="27"/>
      <c r="H38" s="35"/>
      <c r="I38" s="35"/>
      <c r="J38" s="35"/>
      <c r="K38" s="36">
        <f t="shared" si="8"/>
        <v>0</v>
      </c>
    </row>
    <row r="39" spans="1:11" ht="18.75" x14ac:dyDescent="0.25">
      <c r="A39" s="89"/>
      <c r="B39" s="89"/>
      <c r="C39" s="10"/>
      <c r="D39" s="27"/>
      <c r="E39" s="27"/>
      <c r="F39" s="27"/>
      <c r="G39" s="27"/>
      <c r="H39" s="35"/>
      <c r="I39" s="35"/>
      <c r="J39" s="35"/>
      <c r="K39" s="36">
        <f t="shared" si="8"/>
        <v>0</v>
      </c>
    </row>
    <row r="40" spans="1:11" x14ac:dyDescent="0.25">
      <c r="A40" s="90"/>
      <c r="B40" s="90"/>
      <c r="C40" s="1"/>
      <c r="D40" s="27"/>
      <c r="E40" s="27"/>
      <c r="F40" s="27"/>
      <c r="G40" s="27"/>
      <c r="H40" s="35"/>
      <c r="I40" s="35"/>
      <c r="J40" s="35"/>
      <c r="K40" s="36">
        <f t="shared" si="8"/>
        <v>0</v>
      </c>
    </row>
    <row r="41" spans="1:11" ht="42.75" x14ac:dyDescent="0.25">
      <c r="A41" s="88" t="s">
        <v>33</v>
      </c>
      <c r="B41" s="88" t="s">
        <v>57</v>
      </c>
      <c r="C41" s="8" t="s">
        <v>26</v>
      </c>
      <c r="D41" s="33"/>
      <c r="E41" s="33"/>
      <c r="F41" s="33"/>
      <c r="G41" s="33"/>
      <c r="H41" s="37">
        <f>H43+H44+H45+H46</f>
        <v>230</v>
      </c>
      <c r="I41" s="37">
        <f t="shared" ref="I41:J41" si="11">I43+I44+I45+I46</f>
        <v>150</v>
      </c>
      <c r="J41" s="37">
        <f t="shared" si="11"/>
        <v>150</v>
      </c>
      <c r="K41" s="37">
        <f>H41+I41+J41</f>
        <v>530</v>
      </c>
    </row>
    <row r="42" spans="1:11" x14ac:dyDescent="0.25">
      <c r="A42" s="89"/>
      <c r="B42" s="89"/>
      <c r="C42" s="1" t="s">
        <v>28</v>
      </c>
      <c r="D42" s="27"/>
      <c r="E42" s="27"/>
      <c r="F42" s="27"/>
      <c r="G42" s="27"/>
      <c r="H42" s="35"/>
      <c r="I42" s="35"/>
      <c r="J42" s="35"/>
      <c r="K42" s="36">
        <f t="shared" si="8"/>
        <v>0</v>
      </c>
    </row>
    <row r="43" spans="1:11" ht="30" x14ac:dyDescent="0.25">
      <c r="A43" s="89"/>
      <c r="B43" s="89"/>
      <c r="C43" s="12" t="s">
        <v>111</v>
      </c>
      <c r="D43" s="27" t="s">
        <v>95</v>
      </c>
      <c r="E43" s="27" t="s">
        <v>107</v>
      </c>
      <c r="F43" s="27" t="s">
        <v>108</v>
      </c>
      <c r="G43" s="27" t="s">
        <v>121</v>
      </c>
      <c r="H43" s="35">
        <v>80</v>
      </c>
      <c r="I43" s="35">
        <v>0</v>
      </c>
      <c r="J43" s="35">
        <v>0</v>
      </c>
      <c r="K43" s="35">
        <f t="shared" si="8"/>
        <v>80</v>
      </c>
    </row>
    <row r="44" spans="1:11" s="55" customFormat="1" ht="30" x14ac:dyDescent="0.25">
      <c r="A44" s="89"/>
      <c r="B44" s="89"/>
      <c r="C44" s="12" t="s">
        <v>111</v>
      </c>
      <c r="D44" s="27" t="s">
        <v>95</v>
      </c>
      <c r="E44" s="27" t="s">
        <v>125</v>
      </c>
      <c r="F44" s="27" t="s">
        <v>126</v>
      </c>
      <c r="G44" s="27" t="s">
        <v>127</v>
      </c>
      <c r="H44" s="35">
        <v>0</v>
      </c>
      <c r="I44" s="35">
        <v>0</v>
      </c>
      <c r="J44" s="35">
        <v>0</v>
      </c>
      <c r="K44" s="35">
        <f t="shared" si="8"/>
        <v>0</v>
      </c>
    </row>
    <row r="45" spans="1:11" s="49" customFormat="1" ht="30" x14ac:dyDescent="0.25">
      <c r="A45" s="89"/>
      <c r="B45" s="89"/>
      <c r="C45" s="12" t="s">
        <v>111</v>
      </c>
      <c r="D45" s="27" t="s">
        <v>95</v>
      </c>
      <c r="E45" s="27" t="s">
        <v>125</v>
      </c>
      <c r="F45" s="27" t="s">
        <v>126</v>
      </c>
      <c r="G45" s="27" t="s">
        <v>127</v>
      </c>
      <c r="H45" s="35">
        <v>0</v>
      </c>
      <c r="I45" s="35">
        <v>0</v>
      </c>
      <c r="J45" s="35">
        <v>0</v>
      </c>
      <c r="K45" s="35">
        <f t="shared" si="8"/>
        <v>0</v>
      </c>
    </row>
    <row r="46" spans="1:11" ht="30" x14ac:dyDescent="0.25">
      <c r="A46" s="89"/>
      <c r="B46" s="89"/>
      <c r="C46" s="12" t="s">
        <v>111</v>
      </c>
      <c r="D46" s="27" t="s">
        <v>95</v>
      </c>
      <c r="E46" s="27" t="s">
        <v>109</v>
      </c>
      <c r="F46" s="27" t="s">
        <v>110</v>
      </c>
      <c r="G46" s="27" t="s">
        <v>121</v>
      </c>
      <c r="H46" s="35">
        <v>150</v>
      </c>
      <c r="I46" s="35">
        <v>150</v>
      </c>
      <c r="J46" s="35">
        <v>150</v>
      </c>
      <c r="K46" s="35">
        <f t="shared" si="8"/>
        <v>450</v>
      </c>
    </row>
    <row r="47" spans="1:11" x14ac:dyDescent="0.25">
      <c r="A47" s="90"/>
      <c r="B47" s="90"/>
      <c r="C47" s="38"/>
      <c r="D47" s="39"/>
      <c r="E47" s="39"/>
      <c r="F47" s="39"/>
      <c r="G47" s="39"/>
      <c r="H47" s="40"/>
      <c r="I47" s="35"/>
      <c r="J47" s="35"/>
      <c r="K47" s="36">
        <f t="shared" si="8"/>
        <v>0</v>
      </c>
    </row>
    <row r="48" spans="1:11" ht="28.5" x14ac:dyDescent="0.25">
      <c r="A48" s="87" t="s">
        <v>59</v>
      </c>
      <c r="B48" s="88" t="s">
        <v>58</v>
      </c>
      <c r="C48" s="17" t="s">
        <v>29</v>
      </c>
      <c r="D48" s="33"/>
      <c r="E48" s="33"/>
      <c r="F48" s="33"/>
      <c r="G48" s="33"/>
      <c r="H48" s="37">
        <f>H50</f>
        <v>26182.3</v>
      </c>
      <c r="I48" s="37">
        <f t="shared" ref="I48:J48" si="12">I50</f>
        <v>26182.3</v>
      </c>
      <c r="J48" s="37">
        <f t="shared" si="12"/>
        <v>26182.3</v>
      </c>
      <c r="K48" s="37">
        <f t="shared" si="8"/>
        <v>78546.899999999994</v>
      </c>
    </row>
    <row r="49" spans="1:11" x14ac:dyDescent="0.25">
      <c r="A49" s="87"/>
      <c r="B49" s="89"/>
      <c r="C49" s="1" t="s">
        <v>28</v>
      </c>
      <c r="D49" s="27"/>
      <c r="E49" s="27"/>
      <c r="F49" s="27"/>
      <c r="G49" s="27"/>
      <c r="H49" s="35"/>
      <c r="I49" s="35"/>
      <c r="J49" s="35"/>
      <c r="K49" s="36">
        <f t="shared" si="8"/>
        <v>0</v>
      </c>
    </row>
    <row r="50" spans="1:11" ht="30" x14ac:dyDescent="0.25">
      <c r="A50" s="87"/>
      <c r="B50" s="89"/>
      <c r="C50" s="12" t="s">
        <v>111</v>
      </c>
      <c r="D50" s="27" t="s">
        <v>95</v>
      </c>
      <c r="E50" s="27" t="s">
        <v>105</v>
      </c>
      <c r="F50" s="27" t="s">
        <v>106</v>
      </c>
      <c r="G50" s="27" t="s">
        <v>122</v>
      </c>
      <c r="H50" s="35">
        <v>26182.3</v>
      </c>
      <c r="I50" s="35">
        <f>H50</f>
        <v>26182.3</v>
      </c>
      <c r="J50" s="47">
        <f>I50</f>
        <v>26182.3</v>
      </c>
      <c r="K50" s="35">
        <f t="shared" si="8"/>
        <v>78546.899999999994</v>
      </c>
    </row>
    <row r="51" spans="1:11" x14ac:dyDescent="0.25">
      <c r="A51" s="87"/>
      <c r="B51" s="89"/>
      <c r="C51" s="1"/>
      <c r="D51" s="27"/>
      <c r="E51" s="27"/>
      <c r="F51" s="27"/>
      <c r="G51" s="27"/>
      <c r="H51" s="35"/>
      <c r="I51" s="35"/>
      <c r="J51" s="35"/>
      <c r="K51" s="36">
        <f t="shared" si="8"/>
        <v>0</v>
      </c>
    </row>
    <row r="52" spans="1:11" x14ac:dyDescent="0.25">
      <c r="A52" s="87"/>
      <c r="B52" s="89"/>
      <c r="C52" s="1"/>
      <c r="D52" s="27"/>
      <c r="E52" s="27"/>
      <c r="F52" s="27"/>
      <c r="G52" s="27"/>
      <c r="H52" s="35"/>
      <c r="I52" s="35"/>
      <c r="J52" s="35"/>
      <c r="K52" s="36">
        <f t="shared" si="8"/>
        <v>0</v>
      </c>
    </row>
    <row r="53" spans="1:11" x14ac:dyDescent="0.25">
      <c r="A53" s="87"/>
      <c r="B53" s="90"/>
      <c r="C53" s="1"/>
      <c r="D53" s="27"/>
      <c r="E53" s="27"/>
      <c r="F53" s="27"/>
      <c r="G53" s="27"/>
      <c r="H53" s="35"/>
      <c r="I53" s="35"/>
      <c r="J53" s="35"/>
      <c r="K53" s="36">
        <f t="shared" si="8"/>
        <v>0</v>
      </c>
    </row>
    <row r="55" spans="1:11" x14ac:dyDescent="0.25">
      <c r="A55" s="96" t="s">
        <v>129</v>
      </c>
      <c r="B55" s="96"/>
      <c r="C55" s="96"/>
      <c r="D55" s="96"/>
      <c r="E55" s="96"/>
      <c r="F55" s="96"/>
      <c r="G55" s="96"/>
      <c r="H55" s="96"/>
      <c r="I55" s="96"/>
      <c r="J55" s="96"/>
      <c r="K55" s="96"/>
    </row>
  </sheetData>
  <mergeCells count="28">
    <mergeCell ref="A55:K55"/>
    <mergeCell ref="A35:A40"/>
    <mergeCell ref="A41:A47"/>
    <mergeCell ref="B35:B40"/>
    <mergeCell ref="B41:B47"/>
    <mergeCell ref="B48:B53"/>
    <mergeCell ref="A48:A53"/>
    <mergeCell ref="A5:K5"/>
    <mergeCell ref="I3:K3"/>
    <mergeCell ref="E8:E9"/>
    <mergeCell ref="A23:A28"/>
    <mergeCell ref="B23:B28"/>
    <mergeCell ref="I8:I9"/>
    <mergeCell ref="J8:J9"/>
    <mergeCell ref="K8:K9"/>
    <mergeCell ref="D7:G7"/>
    <mergeCell ref="H7:K7"/>
    <mergeCell ref="D8:D9"/>
    <mergeCell ref="F8:F9"/>
    <mergeCell ref="G8:G9"/>
    <mergeCell ref="H8:H9"/>
    <mergeCell ref="A29:A34"/>
    <mergeCell ref="B29:B34"/>
    <mergeCell ref="A7:A9"/>
    <mergeCell ref="B7:B9"/>
    <mergeCell ref="C7:C9"/>
    <mergeCell ref="A10:A22"/>
    <mergeCell ref="B10:B22"/>
  </mergeCells>
  <pageMargins left="0.70866141732283472" right="0.70866141732283472" top="0.74803149606299213" bottom="0.74803149606299213" header="0.31496062992125984" footer="0.31496062992125984"/>
  <pageSetup paperSize="9" scale="69" fitToHeight="10" orientation="landscape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0"/>
  <sheetViews>
    <sheetView tabSelected="1" view="pageBreakPreview" topLeftCell="A4" zoomScaleSheetLayoutView="100" workbookViewId="0">
      <selection activeCell="E31" sqref="E31"/>
    </sheetView>
  </sheetViews>
  <sheetFormatPr defaultColWidth="9.140625" defaultRowHeight="15" x14ac:dyDescent="0.25"/>
  <cols>
    <col min="1" max="1" width="22.42578125" style="4" customWidth="1"/>
    <col min="2" max="2" width="39.140625" style="4" customWidth="1"/>
    <col min="3" max="3" width="27.42578125" style="4" customWidth="1"/>
    <col min="4" max="4" width="11.28515625" style="4" customWidth="1"/>
    <col min="5" max="5" width="11.42578125" style="4" customWidth="1"/>
    <col min="6" max="6" width="12.140625" style="4" customWidth="1"/>
    <col min="7" max="7" width="9.140625" style="4"/>
    <col min="8" max="8" width="6.7109375" style="4" customWidth="1"/>
    <col min="9" max="16384" width="9.140625" style="4"/>
  </cols>
  <sheetData>
    <row r="1" spans="1:7" ht="129" customHeight="1" x14ac:dyDescent="0.25">
      <c r="E1" s="93" t="s">
        <v>52</v>
      </c>
      <c r="F1" s="93"/>
      <c r="G1" s="93"/>
    </row>
    <row r="3" spans="1:7" ht="56.45" customHeight="1" x14ac:dyDescent="0.25">
      <c r="A3" s="102" t="s">
        <v>47</v>
      </c>
      <c r="B3" s="102"/>
      <c r="C3" s="102"/>
      <c r="D3" s="102"/>
      <c r="E3" s="102"/>
      <c r="F3" s="102"/>
      <c r="G3" s="102"/>
    </row>
    <row r="5" spans="1:7" ht="14.25" customHeight="1" x14ac:dyDescent="0.25">
      <c r="A5" s="86" t="s">
        <v>34</v>
      </c>
      <c r="B5" s="86" t="s">
        <v>35</v>
      </c>
      <c r="C5" s="86" t="s">
        <v>36</v>
      </c>
      <c r="D5" s="86" t="s">
        <v>46</v>
      </c>
      <c r="E5" s="86"/>
      <c r="F5" s="86"/>
      <c r="G5" s="86"/>
    </row>
    <row r="6" spans="1:7" ht="25.5" x14ac:dyDescent="0.25">
      <c r="A6" s="86"/>
      <c r="B6" s="86"/>
      <c r="C6" s="86"/>
      <c r="D6" s="5">
        <v>2020</v>
      </c>
      <c r="E6" s="5">
        <v>2021</v>
      </c>
      <c r="F6" s="5">
        <v>2022</v>
      </c>
      <c r="G6" s="5" t="s">
        <v>24</v>
      </c>
    </row>
    <row r="7" spans="1:7" x14ac:dyDescent="0.25">
      <c r="A7" s="98" t="s">
        <v>25</v>
      </c>
      <c r="B7" s="98" t="s">
        <v>53</v>
      </c>
      <c r="C7" s="7" t="s">
        <v>37</v>
      </c>
      <c r="D7" s="18">
        <f>D14+D21+D28+D35+D42</f>
        <v>29135.149999999998</v>
      </c>
      <c r="E7" s="18">
        <f t="shared" ref="E7:F7" si="0">E14+E21+E28+E35+E42</f>
        <v>27592.3</v>
      </c>
      <c r="F7" s="18">
        <f t="shared" si="0"/>
        <v>27592.3</v>
      </c>
      <c r="G7" s="18">
        <f>SUM(D7:F7)</f>
        <v>84319.75</v>
      </c>
    </row>
    <row r="8" spans="1:7" x14ac:dyDescent="0.25">
      <c r="A8" s="98"/>
      <c r="B8" s="98"/>
      <c r="C8" s="7" t="s">
        <v>38</v>
      </c>
      <c r="D8" s="18"/>
      <c r="E8" s="18"/>
      <c r="F8" s="18"/>
      <c r="G8" s="18">
        <f t="shared" ref="G8:G48" si="1">SUM(D8:F8)</f>
        <v>0</v>
      </c>
    </row>
    <row r="9" spans="1:7" x14ac:dyDescent="0.25">
      <c r="A9" s="98"/>
      <c r="B9" s="98"/>
      <c r="C9" s="7" t="s">
        <v>39</v>
      </c>
      <c r="D9" s="18"/>
      <c r="E9" s="18"/>
      <c r="F9" s="18"/>
      <c r="G9" s="18">
        <f t="shared" si="1"/>
        <v>0</v>
      </c>
    </row>
    <row r="10" spans="1:7" x14ac:dyDescent="0.25">
      <c r="A10" s="98"/>
      <c r="B10" s="98"/>
      <c r="C10" s="7" t="s">
        <v>40</v>
      </c>
      <c r="D10" s="18">
        <f>D17+D24+D31+D38+D45</f>
        <v>26182.3</v>
      </c>
      <c r="E10" s="18">
        <f t="shared" ref="E10:F10" si="2">E17+E24+E31+E38+E45</f>
        <v>26182.3</v>
      </c>
      <c r="F10" s="18">
        <f t="shared" si="2"/>
        <v>26182.3</v>
      </c>
      <c r="G10" s="18">
        <f>SUM(D10:F10)</f>
        <v>78546.899999999994</v>
      </c>
    </row>
    <row r="11" spans="1:7" x14ac:dyDescent="0.25">
      <c r="A11" s="98"/>
      <c r="B11" s="98"/>
      <c r="C11" s="7" t="s">
        <v>41</v>
      </c>
      <c r="D11" s="18">
        <f>D25</f>
        <v>1462.85</v>
      </c>
      <c r="E11" s="18">
        <f t="shared" ref="E11:F11" si="3">E25</f>
        <v>0</v>
      </c>
      <c r="F11" s="18">
        <f t="shared" si="3"/>
        <v>0</v>
      </c>
      <c r="G11" s="18">
        <f t="shared" si="1"/>
        <v>1462.85</v>
      </c>
    </row>
    <row r="12" spans="1:7" x14ac:dyDescent="0.25">
      <c r="A12" s="98"/>
      <c r="B12" s="98"/>
      <c r="C12" s="7" t="s">
        <v>42</v>
      </c>
      <c r="D12" s="18">
        <f>D19+D26+D33+D40</f>
        <v>1490</v>
      </c>
      <c r="E12" s="18">
        <f t="shared" ref="E12:F12" si="4">E19+E26+E33+E40</f>
        <v>1410</v>
      </c>
      <c r="F12" s="18">
        <f t="shared" si="4"/>
        <v>1410</v>
      </c>
      <c r="G12" s="18">
        <f t="shared" si="1"/>
        <v>4310</v>
      </c>
    </row>
    <row r="13" spans="1:7" x14ac:dyDescent="0.25">
      <c r="A13" s="98"/>
      <c r="B13" s="98"/>
      <c r="C13" s="7" t="s">
        <v>43</v>
      </c>
      <c r="D13" s="18"/>
      <c r="E13" s="18"/>
      <c r="F13" s="18"/>
      <c r="G13" s="18">
        <f t="shared" si="1"/>
        <v>0</v>
      </c>
    </row>
    <row r="14" spans="1:7" x14ac:dyDescent="0.25">
      <c r="A14" s="86" t="s">
        <v>5</v>
      </c>
      <c r="B14" s="86" t="s">
        <v>54</v>
      </c>
      <c r="C14" s="6" t="s">
        <v>37</v>
      </c>
      <c r="D14" s="19">
        <f>D16+D17+D18+D19+D20</f>
        <v>1260</v>
      </c>
      <c r="E14" s="19">
        <f t="shared" ref="E14:F14" si="5">E16+E17+E18+E19+E20</f>
        <v>1260</v>
      </c>
      <c r="F14" s="19">
        <f t="shared" si="5"/>
        <v>1260</v>
      </c>
      <c r="G14" s="19">
        <f t="shared" si="1"/>
        <v>3780</v>
      </c>
    </row>
    <row r="15" spans="1:7" x14ac:dyDescent="0.25">
      <c r="A15" s="86"/>
      <c r="B15" s="86"/>
      <c r="C15" s="6" t="s">
        <v>38</v>
      </c>
      <c r="D15" s="19"/>
      <c r="E15" s="19"/>
      <c r="F15" s="19"/>
      <c r="G15" s="19">
        <f t="shared" si="1"/>
        <v>0</v>
      </c>
    </row>
    <row r="16" spans="1:7" x14ac:dyDescent="0.25">
      <c r="A16" s="86"/>
      <c r="B16" s="86"/>
      <c r="C16" s="6" t="s">
        <v>44</v>
      </c>
      <c r="D16" s="19"/>
      <c r="E16" s="19"/>
      <c r="F16" s="19"/>
      <c r="G16" s="19">
        <f t="shared" si="1"/>
        <v>0</v>
      </c>
    </row>
    <row r="17" spans="1:7" x14ac:dyDescent="0.25">
      <c r="A17" s="86"/>
      <c r="B17" s="86"/>
      <c r="C17" s="6" t="s">
        <v>40</v>
      </c>
      <c r="D17" s="19">
        <f>'Прил№1 к прогр'!H27</f>
        <v>0</v>
      </c>
      <c r="E17" s="19"/>
      <c r="F17" s="19"/>
      <c r="G17" s="19">
        <f t="shared" si="1"/>
        <v>0</v>
      </c>
    </row>
    <row r="18" spans="1:7" x14ac:dyDescent="0.25">
      <c r="A18" s="86"/>
      <c r="B18" s="86"/>
      <c r="C18" s="6" t="s">
        <v>41</v>
      </c>
      <c r="D18" s="19"/>
      <c r="E18" s="19"/>
      <c r="F18" s="19"/>
      <c r="G18" s="19">
        <f t="shared" si="1"/>
        <v>0</v>
      </c>
    </row>
    <row r="19" spans="1:7" x14ac:dyDescent="0.25">
      <c r="A19" s="86"/>
      <c r="B19" s="86"/>
      <c r="C19" s="6" t="s">
        <v>45</v>
      </c>
      <c r="D19" s="19">
        <f>'Прил№1 к прогр'!H23</f>
        <v>1260</v>
      </c>
      <c r="E19" s="19">
        <f>'Прил№1 к прогр'!I23</f>
        <v>1260</v>
      </c>
      <c r="F19" s="19">
        <f>'Прил№1 к прогр'!J23</f>
        <v>1260</v>
      </c>
      <c r="G19" s="19">
        <f t="shared" si="1"/>
        <v>3780</v>
      </c>
    </row>
    <row r="20" spans="1:7" x14ac:dyDescent="0.25">
      <c r="A20" s="86"/>
      <c r="B20" s="86"/>
      <c r="C20" s="6" t="s">
        <v>43</v>
      </c>
      <c r="D20" s="19"/>
      <c r="E20" s="19"/>
      <c r="F20" s="19"/>
      <c r="G20" s="19">
        <f t="shared" si="1"/>
        <v>0</v>
      </c>
    </row>
    <row r="21" spans="1:7" x14ac:dyDescent="0.25">
      <c r="A21" s="86" t="s">
        <v>6</v>
      </c>
      <c r="B21" s="86" t="s">
        <v>55</v>
      </c>
      <c r="C21" s="6" t="s">
        <v>37</v>
      </c>
      <c r="D21" s="19">
        <f>D23+D24+D25+D26+D27</f>
        <v>1462.85</v>
      </c>
      <c r="E21" s="19">
        <f t="shared" ref="E21:F21" si="6">E23+E24+E25+E26+E27</f>
        <v>0</v>
      </c>
      <c r="F21" s="19">
        <f t="shared" si="6"/>
        <v>0</v>
      </c>
      <c r="G21" s="19">
        <f t="shared" si="1"/>
        <v>1462.85</v>
      </c>
    </row>
    <row r="22" spans="1:7" x14ac:dyDescent="0.25">
      <c r="A22" s="86"/>
      <c r="B22" s="86"/>
      <c r="C22" s="6" t="s">
        <v>38</v>
      </c>
      <c r="D22" s="19"/>
      <c r="E22" s="19"/>
      <c r="F22" s="19"/>
      <c r="G22" s="19">
        <f t="shared" si="1"/>
        <v>0</v>
      </c>
    </row>
    <row r="23" spans="1:7" x14ac:dyDescent="0.25">
      <c r="A23" s="86"/>
      <c r="B23" s="86"/>
      <c r="C23" s="6" t="s">
        <v>44</v>
      </c>
      <c r="D23" s="19"/>
      <c r="E23" s="19"/>
      <c r="F23" s="19"/>
      <c r="G23" s="19">
        <f t="shared" si="1"/>
        <v>0</v>
      </c>
    </row>
    <row r="24" spans="1:7" x14ac:dyDescent="0.25">
      <c r="A24" s="86"/>
      <c r="B24" s="86"/>
      <c r="C24" s="6" t="s">
        <v>40</v>
      </c>
      <c r="D24" s="19"/>
      <c r="E24" s="19"/>
      <c r="F24" s="19"/>
      <c r="G24" s="19">
        <f t="shared" si="1"/>
        <v>0</v>
      </c>
    </row>
    <row r="25" spans="1:7" x14ac:dyDescent="0.25">
      <c r="A25" s="86"/>
      <c r="B25" s="86"/>
      <c r="C25" s="6" t="s">
        <v>41</v>
      </c>
      <c r="D25" s="19">
        <v>1462.85</v>
      </c>
      <c r="E25" s="19">
        <v>0</v>
      </c>
      <c r="F25" s="19">
        <v>0</v>
      </c>
      <c r="G25" s="19">
        <f t="shared" si="1"/>
        <v>1462.85</v>
      </c>
    </row>
    <row r="26" spans="1:7" x14ac:dyDescent="0.25">
      <c r="A26" s="86"/>
      <c r="B26" s="86"/>
      <c r="C26" s="6" t="s">
        <v>45</v>
      </c>
      <c r="D26" s="19"/>
      <c r="E26" s="19"/>
      <c r="F26" s="19"/>
      <c r="G26" s="19">
        <f t="shared" si="1"/>
        <v>0</v>
      </c>
    </row>
    <row r="27" spans="1:7" x14ac:dyDescent="0.25">
      <c r="A27" s="86"/>
      <c r="B27" s="86"/>
      <c r="C27" s="6" t="s">
        <v>43</v>
      </c>
      <c r="D27" s="19"/>
      <c r="E27" s="19"/>
      <c r="F27" s="19"/>
      <c r="G27" s="19">
        <f t="shared" si="1"/>
        <v>0</v>
      </c>
    </row>
    <row r="28" spans="1:7" x14ac:dyDescent="0.25">
      <c r="A28" s="86" t="s">
        <v>32</v>
      </c>
      <c r="B28" s="86" t="s">
        <v>56</v>
      </c>
      <c r="C28" s="6" t="s">
        <v>37</v>
      </c>
      <c r="D28" s="19">
        <f>D30+D31+D32+D33+D34</f>
        <v>0</v>
      </c>
      <c r="E28" s="19">
        <f t="shared" ref="E28:F28" si="7">E30+E31+E32+E33+E34</f>
        <v>0</v>
      </c>
      <c r="F28" s="19">
        <f t="shared" si="7"/>
        <v>0</v>
      </c>
      <c r="G28" s="19">
        <f t="shared" si="1"/>
        <v>0</v>
      </c>
    </row>
    <row r="29" spans="1:7" x14ac:dyDescent="0.25">
      <c r="A29" s="86"/>
      <c r="B29" s="86"/>
      <c r="C29" s="6" t="s">
        <v>38</v>
      </c>
      <c r="D29" s="19"/>
      <c r="E29" s="19"/>
      <c r="F29" s="19"/>
      <c r="G29" s="19">
        <f t="shared" si="1"/>
        <v>0</v>
      </c>
    </row>
    <row r="30" spans="1:7" x14ac:dyDescent="0.25">
      <c r="A30" s="86"/>
      <c r="B30" s="86"/>
      <c r="C30" s="6" t="s">
        <v>44</v>
      </c>
      <c r="D30" s="19"/>
      <c r="E30" s="19"/>
      <c r="F30" s="19"/>
      <c r="G30" s="19">
        <f t="shared" si="1"/>
        <v>0</v>
      </c>
    </row>
    <row r="31" spans="1:7" x14ac:dyDescent="0.25">
      <c r="A31" s="86"/>
      <c r="B31" s="86"/>
      <c r="C31" s="6" t="s">
        <v>40</v>
      </c>
      <c r="D31" s="19"/>
      <c r="E31" s="19"/>
      <c r="F31" s="19"/>
      <c r="G31" s="19">
        <f t="shared" si="1"/>
        <v>0</v>
      </c>
    </row>
    <row r="32" spans="1:7" x14ac:dyDescent="0.25">
      <c r="A32" s="86"/>
      <c r="B32" s="86"/>
      <c r="C32" s="6" t="s">
        <v>41</v>
      </c>
      <c r="D32" s="19"/>
      <c r="E32" s="19"/>
      <c r="F32" s="19"/>
      <c r="G32" s="19">
        <f t="shared" si="1"/>
        <v>0</v>
      </c>
    </row>
    <row r="33" spans="1:7" x14ac:dyDescent="0.25">
      <c r="A33" s="86"/>
      <c r="B33" s="86"/>
      <c r="C33" s="6" t="s">
        <v>45</v>
      </c>
      <c r="D33" s="19">
        <f>'Прил№1 к прогр'!H35</f>
        <v>0</v>
      </c>
      <c r="E33" s="19" t="str">
        <f>'Прил№1 к прогр'!I35</f>
        <v>0</v>
      </c>
      <c r="F33" s="19" t="str">
        <f>'Прил№1 к прогр'!J35</f>
        <v>0</v>
      </c>
      <c r="G33" s="19">
        <f t="shared" si="1"/>
        <v>0</v>
      </c>
    </row>
    <row r="34" spans="1:7" x14ac:dyDescent="0.25">
      <c r="A34" s="86"/>
      <c r="B34" s="86"/>
      <c r="C34" s="6" t="s">
        <v>43</v>
      </c>
      <c r="D34" s="19"/>
      <c r="E34" s="19"/>
      <c r="F34" s="19"/>
      <c r="G34" s="19">
        <f t="shared" si="1"/>
        <v>0</v>
      </c>
    </row>
    <row r="35" spans="1:7" x14ac:dyDescent="0.25">
      <c r="A35" s="99" t="s">
        <v>33</v>
      </c>
      <c r="B35" s="99" t="s">
        <v>57</v>
      </c>
      <c r="C35" s="6" t="s">
        <v>37</v>
      </c>
      <c r="D35" s="19">
        <f>D37+D38+D39+D40+D41</f>
        <v>230</v>
      </c>
      <c r="E35" s="19">
        <f t="shared" ref="E35:F35" si="8">E37+E38+E39+E40+E41</f>
        <v>150</v>
      </c>
      <c r="F35" s="19">
        <f t="shared" si="8"/>
        <v>150</v>
      </c>
      <c r="G35" s="19">
        <f t="shared" si="1"/>
        <v>530</v>
      </c>
    </row>
    <row r="36" spans="1:7" x14ac:dyDescent="0.25">
      <c r="A36" s="100"/>
      <c r="B36" s="100"/>
      <c r="C36" s="6" t="s">
        <v>38</v>
      </c>
      <c r="D36" s="19"/>
      <c r="E36" s="19"/>
      <c r="F36" s="19"/>
      <c r="G36" s="19">
        <f t="shared" si="1"/>
        <v>0</v>
      </c>
    </row>
    <row r="37" spans="1:7" x14ac:dyDescent="0.25">
      <c r="A37" s="100"/>
      <c r="B37" s="100"/>
      <c r="C37" s="6" t="s">
        <v>44</v>
      </c>
      <c r="D37" s="19"/>
      <c r="E37" s="19"/>
      <c r="F37" s="19"/>
      <c r="G37" s="19">
        <f t="shared" si="1"/>
        <v>0</v>
      </c>
    </row>
    <row r="38" spans="1:7" x14ac:dyDescent="0.25">
      <c r="A38" s="100"/>
      <c r="B38" s="100"/>
      <c r="C38" s="6" t="s">
        <v>40</v>
      </c>
      <c r="D38" s="19">
        <f>'Прил№1 к прогр'!H44</f>
        <v>0</v>
      </c>
      <c r="E38" s="19">
        <f>'Прил№1 к прогр'!I44</f>
        <v>0</v>
      </c>
      <c r="F38" s="19">
        <f>'Прил№1 к прогр'!J44</f>
        <v>0</v>
      </c>
      <c r="G38" s="19">
        <f t="shared" si="1"/>
        <v>0</v>
      </c>
    </row>
    <row r="39" spans="1:7" x14ac:dyDescent="0.25">
      <c r="A39" s="100"/>
      <c r="B39" s="100"/>
      <c r="C39" s="6" t="s">
        <v>41</v>
      </c>
      <c r="D39" s="19"/>
      <c r="E39" s="19"/>
      <c r="F39" s="19"/>
      <c r="G39" s="19">
        <f t="shared" si="1"/>
        <v>0</v>
      </c>
    </row>
    <row r="40" spans="1:7" x14ac:dyDescent="0.25">
      <c r="A40" s="100"/>
      <c r="B40" s="100"/>
      <c r="C40" s="6" t="s">
        <v>45</v>
      </c>
      <c r="D40" s="19">
        <f>'Прил№1 к прогр'!H41</f>
        <v>230</v>
      </c>
      <c r="E40" s="19">
        <f>'Прил№1 к прогр'!I41</f>
        <v>150</v>
      </c>
      <c r="F40" s="19">
        <f>'Прил№1 к прогр'!J41</f>
        <v>150</v>
      </c>
      <c r="G40" s="19">
        <f t="shared" si="1"/>
        <v>530</v>
      </c>
    </row>
    <row r="41" spans="1:7" x14ac:dyDescent="0.25">
      <c r="A41" s="101"/>
      <c r="B41" s="101"/>
      <c r="C41" s="6" t="s">
        <v>43</v>
      </c>
      <c r="D41" s="19"/>
      <c r="E41" s="19"/>
      <c r="F41" s="19"/>
      <c r="G41" s="19">
        <f t="shared" si="1"/>
        <v>0</v>
      </c>
    </row>
    <row r="42" spans="1:7" x14ac:dyDescent="0.25">
      <c r="A42" s="86" t="s">
        <v>59</v>
      </c>
      <c r="B42" s="99" t="s">
        <v>58</v>
      </c>
      <c r="C42" s="6" t="s">
        <v>37</v>
      </c>
      <c r="D42" s="19">
        <f>D44+D45+D46+D47+D48</f>
        <v>26182.3</v>
      </c>
      <c r="E42" s="19">
        <f t="shared" ref="E42:F42" si="9">E44+E45+E46+E47+E48</f>
        <v>26182.3</v>
      </c>
      <c r="F42" s="19">
        <f t="shared" si="9"/>
        <v>26182.3</v>
      </c>
      <c r="G42" s="19">
        <f t="shared" si="1"/>
        <v>78546.899999999994</v>
      </c>
    </row>
    <row r="43" spans="1:7" x14ac:dyDescent="0.25">
      <c r="A43" s="86"/>
      <c r="B43" s="100"/>
      <c r="C43" s="6" t="s">
        <v>38</v>
      </c>
      <c r="D43" s="19"/>
      <c r="E43" s="19"/>
      <c r="F43" s="19"/>
      <c r="G43" s="19">
        <f t="shared" si="1"/>
        <v>0</v>
      </c>
    </row>
    <row r="44" spans="1:7" x14ac:dyDescent="0.25">
      <c r="A44" s="86"/>
      <c r="B44" s="100"/>
      <c r="C44" s="6" t="s">
        <v>44</v>
      </c>
      <c r="D44" s="19"/>
      <c r="E44" s="19"/>
      <c r="F44" s="19"/>
      <c r="G44" s="19">
        <f t="shared" si="1"/>
        <v>0</v>
      </c>
    </row>
    <row r="45" spans="1:7" x14ac:dyDescent="0.25">
      <c r="A45" s="86"/>
      <c r="B45" s="100"/>
      <c r="C45" s="6" t="s">
        <v>40</v>
      </c>
      <c r="D45" s="19">
        <v>26182.3</v>
      </c>
      <c r="E45" s="19">
        <v>26182.3</v>
      </c>
      <c r="F45" s="19">
        <v>26182.3</v>
      </c>
      <c r="G45" s="19">
        <f t="shared" si="1"/>
        <v>78546.899999999994</v>
      </c>
    </row>
    <row r="46" spans="1:7" x14ac:dyDescent="0.25">
      <c r="A46" s="86"/>
      <c r="B46" s="100"/>
      <c r="C46" s="6" t="s">
        <v>41</v>
      </c>
      <c r="D46" s="19"/>
      <c r="E46" s="19"/>
      <c r="F46" s="19"/>
      <c r="G46" s="19">
        <f t="shared" si="1"/>
        <v>0</v>
      </c>
    </row>
    <row r="47" spans="1:7" x14ac:dyDescent="0.25">
      <c r="A47" s="86"/>
      <c r="B47" s="100"/>
      <c r="C47" s="6" t="s">
        <v>45</v>
      </c>
      <c r="D47" s="19"/>
      <c r="E47" s="19"/>
      <c r="F47" s="19"/>
      <c r="G47" s="19">
        <f t="shared" si="1"/>
        <v>0</v>
      </c>
    </row>
    <row r="48" spans="1:7" x14ac:dyDescent="0.25">
      <c r="A48" s="86"/>
      <c r="B48" s="101"/>
      <c r="C48" s="6" t="s">
        <v>43</v>
      </c>
      <c r="D48" s="19"/>
      <c r="E48" s="19"/>
      <c r="F48" s="19"/>
      <c r="G48" s="19">
        <f t="shared" si="1"/>
        <v>0</v>
      </c>
    </row>
    <row r="50" spans="1:11" ht="15" customHeight="1" x14ac:dyDescent="0.25">
      <c r="A50" s="97" t="s">
        <v>128</v>
      </c>
      <c r="B50" s="97"/>
      <c r="C50" s="97"/>
      <c r="D50" s="97"/>
      <c r="E50" s="97"/>
      <c r="F50" s="97"/>
      <c r="G50" s="97"/>
      <c r="H50" s="53"/>
      <c r="I50" s="53"/>
      <c r="J50" s="53"/>
      <c r="K50" s="53"/>
    </row>
  </sheetData>
  <mergeCells count="19">
    <mergeCell ref="A50:G50"/>
    <mergeCell ref="B7:B13"/>
    <mergeCell ref="A42:A48"/>
    <mergeCell ref="B42:B48"/>
    <mergeCell ref="A3:G3"/>
    <mergeCell ref="A7:A13"/>
    <mergeCell ref="B35:B41"/>
    <mergeCell ref="A35:A41"/>
    <mergeCell ref="A14:A20"/>
    <mergeCell ref="B14:B20"/>
    <mergeCell ref="A21:A27"/>
    <mergeCell ref="B21:B27"/>
    <mergeCell ref="A28:A34"/>
    <mergeCell ref="B28:B34"/>
    <mergeCell ref="E1:G1"/>
    <mergeCell ref="A5:A6"/>
    <mergeCell ref="B5:B6"/>
    <mergeCell ref="C5:C6"/>
    <mergeCell ref="D5:G5"/>
  </mergeCells>
  <pageMargins left="0.55118110236220474" right="0.39370078740157483" top="0.43307086614173229" bottom="0.74803149606299213" header="0.27559055118110237" footer="0.31496062992125984"/>
  <pageSetup paperSize="9" scale="71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6</vt:i4>
      </vt:variant>
    </vt:vector>
  </HeadingPairs>
  <TitlesOfParts>
    <vt:vector size="10" baseType="lpstr">
      <vt:lpstr>Прил№1 к паспорту</vt:lpstr>
      <vt:lpstr>Прил№2 к паспорту</vt:lpstr>
      <vt:lpstr>Прил№1 к прогр</vt:lpstr>
      <vt:lpstr>Прил№2 к прогр</vt:lpstr>
      <vt:lpstr>'Прил№1 к паспорту'!Заголовки_для_печати</vt:lpstr>
      <vt:lpstr>'Прил№1 к прогр'!Заголовки_для_печати</vt:lpstr>
      <vt:lpstr>'Прил№1 к паспорту'!Область_печати</vt:lpstr>
      <vt:lpstr>'Прил№1 к прогр'!Область_печати</vt:lpstr>
      <vt:lpstr>'Прил№2 к паспорту'!Область_печати</vt:lpstr>
      <vt:lpstr>'Прил№2 к прогр'!Область_печати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Экономист</cp:lastModifiedBy>
  <cp:lastPrinted>2019-10-09T08:38:56Z</cp:lastPrinted>
  <dcterms:created xsi:type="dcterms:W3CDTF">2018-06-22T00:57:51Z</dcterms:created>
  <dcterms:modified xsi:type="dcterms:W3CDTF">2019-10-09T08:41:35Z</dcterms:modified>
</cp:coreProperties>
</file>